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170" yWindow="990" windowWidth="15030" windowHeight="9600"/>
  </bookViews>
  <sheets>
    <sheet name="Прогноз" sheetId="2" r:id="rId1"/>
  </sheets>
  <definedNames>
    <definedName name="_xlnm.Print_Area" localSheetId="0">Прогноз!$A$1:$G$97</definedName>
  </definedNames>
  <calcPr calcId="145621"/>
</workbook>
</file>

<file path=xl/calcChain.xml><?xml version="1.0" encoding="utf-8"?>
<calcChain xmlns="http://schemas.openxmlformats.org/spreadsheetml/2006/main">
  <c r="D96" i="2" l="1"/>
  <c r="D97" i="2" l="1"/>
  <c r="D101" i="2" l="1"/>
  <c r="G96" i="2"/>
  <c r="F96" i="2"/>
  <c r="E96" i="2"/>
  <c r="D93" i="2"/>
  <c r="B101" i="2" l="1"/>
  <c r="A101" i="2"/>
  <c r="D100" i="2" s="1"/>
  <c r="D99" i="2" l="1"/>
  <c r="D146" i="2" s="1"/>
  <c r="D78" i="2" s="1"/>
  <c r="A126" i="2" l="1"/>
  <c r="D126" i="2" s="1"/>
  <c r="D41" i="2" s="1"/>
  <c r="H96" i="2"/>
  <c r="C101" i="2"/>
  <c r="D155" i="2"/>
  <c r="D73" i="2" s="1"/>
  <c r="D114" i="2"/>
  <c r="D25" i="2" s="1"/>
  <c r="E88" i="2"/>
  <c r="F88" i="2"/>
  <c r="G88" i="2" s="1"/>
  <c r="E87" i="2"/>
  <c r="E86" i="2"/>
  <c r="F86" i="2" s="1"/>
  <c r="A118" i="2"/>
  <c r="D118" i="2" s="1"/>
  <c r="D29" i="2" s="1"/>
  <c r="D75" i="2"/>
  <c r="E75" i="2"/>
  <c r="F75" i="2"/>
  <c r="G75" i="2"/>
  <c r="E79" i="2"/>
  <c r="F79" i="2"/>
  <c r="G79" i="2"/>
  <c r="D79" i="2"/>
  <c r="E71" i="2"/>
  <c r="F71" i="2"/>
  <c r="G71" i="2"/>
  <c r="D71" i="2"/>
  <c r="A116" i="2"/>
  <c r="A120" i="2" s="1"/>
  <c r="D120" i="2" s="1"/>
  <c r="D31" i="2" s="1"/>
  <c r="A130" i="2"/>
  <c r="D130" i="2" s="1"/>
  <c r="D45" i="2" s="1"/>
  <c r="A117" i="2"/>
  <c r="D117" i="2" s="1"/>
  <c r="D28" i="2" s="1"/>
  <c r="D113" i="2"/>
  <c r="D24" i="2" s="1"/>
  <c r="E100" i="2"/>
  <c r="F100" i="2" s="1"/>
  <c r="G100" i="2" s="1"/>
  <c r="D143" i="2"/>
  <c r="D59" i="2" s="1"/>
  <c r="D127" i="2"/>
  <c r="D42" i="2" s="1"/>
  <c r="D112" i="2"/>
  <c r="D23" i="2" s="1"/>
  <c r="E93" i="2"/>
  <c r="E114" i="2" s="1"/>
  <c r="E25" i="2" s="1"/>
  <c r="F87" i="2"/>
  <c r="D139" i="2"/>
  <c r="D55" i="2" s="1"/>
  <c r="D158" i="2"/>
  <c r="D77" i="2" s="1"/>
  <c r="D140" i="2"/>
  <c r="D70" i="2" s="1"/>
  <c r="D152" i="2"/>
  <c r="D69" i="2" s="1"/>
  <c r="D56" i="2" l="1"/>
  <c r="D116" i="2"/>
  <c r="D27" i="2" s="1"/>
  <c r="E139" i="2"/>
  <c r="E55" i="2" s="1"/>
  <c r="A129" i="2"/>
  <c r="D129" i="2" s="1"/>
  <c r="D44" i="2" s="1"/>
  <c r="D62" i="2"/>
  <c r="E99" i="2"/>
  <c r="D74" i="2"/>
  <c r="D142" i="2"/>
  <c r="D58" i="2" s="1"/>
  <c r="D145" i="2"/>
  <c r="D61" i="2" s="1"/>
  <c r="E145" i="2"/>
  <c r="E61" i="2" s="1"/>
  <c r="D105" i="2"/>
  <c r="D11" i="2" s="1"/>
  <c r="A121" i="2"/>
  <c r="D121" i="2" s="1"/>
  <c r="D32" i="2" s="1"/>
  <c r="E113" i="2"/>
  <c r="E24" i="2" s="1"/>
  <c r="E118" i="2"/>
  <c r="E29" i="2" s="1"/>
  <c r="E155" i="2"/>
  <c r="E73" i="2" s="1"/>
  <c r="E142" i="2"/>
  <c r="E58" i="2" s="1"/>
  <c r="E117" i="2"/>
  <c r="E28" i="2" s="1"/>
  <c r="E120" i="2"/>
  <c r="E31" i="2" s="1"/>
  <c r="E158" i="2"/>
  <c r="E77" i="2" s="1"/>
  <c r="F93" i="2"/>
  <c r="F139" i="2" s="1"/>
  <c r="F55" i="2" s="1"/>
  <c r="E116" i="2"/>
  <c r="E27" i="2" s="1"/>
  <c r="E152" i="2"/>
  <c r="E69" i="2" s="1"/>
  <c r="E126" i="2"/>
  <c r="E41" i="2" s="1"/>
  <c r="E130" i="2"/>
  <c r="E45" i="2" s="1"/>
  <c r="A122" i="2"/>
  <c r="D106" i="2"/>
  <c r="D12" i="2" s="1"/>
  <c r="A133" i="2"/>
  <c r="F118" i="2"/>
  <c r="F29" i="2" s="1"/>
  <c r="D107" i="2"/>
  <c r="D13" i="2" s="1"/>
  <c r="E101" i="2"/>
  <c r="E105" i="2" s="1"/>
  <c r="E11" i="2" s="1"/>
  <c r="G87" i="2"/>
  <c r="G86" i="2"/>
  <c r="E127" i="2"/>
  <c r="E42" i="2" s="1"/>
  <c r="E112" i="2"/>
  <c r="E23" i="2" s="1"/>
  <c r="F113" i="2" l="1"/>
  <c r="F24" i="2" s="1"/>
  <c r="F117" i="2"/>
  <c r="F28" i="2" s="1"/>
  <c r="F112" i="2"/>
  <c r="F23" i="2" s="1"/>
  <c r="F142" i="2"/>
  <c r="F58" i="2" s="1"/>
  <c r="F127" i="2"/>
  <c r="F42" i="2" s="1"/>
  <c r="F120" i="2"/>
  <c r="F31" i="2" s="1"/>
  <c r="F129" i="2"/>
  <c r="F44" i="2" s="1"/>
  <c r="A132" i="2"/>
  <c r="E132" i="2" s="1"/>
  <c r="E47" i="2" s="1"/>
  <c r="E129" i="2"/>
  <c r="E44" i="2" s="1"/>
  <c r="E140" i="2"/>
  <c r="E143" i="2"/>
  <c r="F99" i="2"/>
  <c r="E146" i="2"/>
  <c r="E121" i="2"/>
  <c r="E32" i="2" s="1"/>
  <c r="G93" i="2"/>
  <c r="G130" i="2" s="1"/>
  <c r="G45" i="2" s="1"/>
  <c r="F158" i="2"/>
  <c r="F77" i="2" s="1"/>
  <c r="F145" i="2"/>
  <c r="F61" i="2" s="1"/>
  <c r="F126" i="2"/>
  <c r="F41" i="2" s="1"/>
  <c r="F116" i="2"/>
  <c r="F27" i="2" s="1"/>
  <c r="F130" i="2"/>
  <c r="F45" i="2" s="1"/>
  <c r="F121" i="2"/>
  <c r="F32" i="2" s="1"/>
  <c r="F114" i="2"/>
  <c r="F25" i="2" s="1"/>
  <c r="F152" i="2"/>
  <c r="F69" i="2" s="1"/>
  <c r="F155" i="2"/>
  <c r="F73" i="2" s="1"/>
  <c r="F122" i="2"/>
  <c r="F33" i="2" s="1"/>
  <c r="D122" i="2"/>
  <c r="D33" i="2" s="1"/>
  <c r="E122" i="2"/>
  <c r="E33" i="2" s="1"/>
  <c r="F133" i="2"/>
  <c r="F48" i="2" s="1"/>
  <c r="E133" i="2"/>
  <c r="E48" i="2" s="1"/>
  <c r="D133" i="2"/>
  <c r="D48" i="2" s="1"/>
  <c r="G133" i="2"/>
  <c r="G48" i="2" s="1"/>
  <c r="D132" i="2"/>
  <c r="D47" i="2" s="1"/>
  <c r="F132" i="2"/>
  <c r="F47" i="2" s="1"/>
  <c r="E107" i="2"/>
  <c r="E13" i="2" s="1"/>
  <c r="F101" i="2"/>
  <c r="E106" i="2"/>
  <c r="E12" i="2" s="1"/>
  <c r="G152" i="2"/>
  <c r="G69" i="2" s="1"/>
  <c r="G139" i="2" l="1"/>
  <c r="G55" i="2" s="1"/>
  <c r="G129" i="2"/>
  <c r="G44" i="2" s="1"/>
  <c r="G126" i="2"/>
  <c r="G41" i="2" s="1"/>
  <c r="G118" i="2"/>
  <c r="G29" i="2" s="1"/>
  <c r="G116" i="2"/>
  <c r="G27" i="2" s="1"/>
  <c r="G114" i="2"/>
  <c r="G25" i="2" s="1"/>
  <c r="G113" i="2"/>
  <c r="G24" i="2" s="1"/>
  <c r="G142" i="2"/>
  <c r="G58" i="2" s="1"/>
  <c r="G117" i="2"/>
  <c r="G28" i="2" s="1"/>
  <c r="G112" i="2"/>
  <c r="G23" i="2" s="1"/>
  <c r="G127" i="2"/>
  <c r="G42" i="2" s="1"/>
  <c r="G155" i="2"/>
  <c r="G73" i="2" s="1"/>
  <c r="G132" i="2"/>
  <c r="G47" i="2" s="1"/>
  <c r="F143" i="2"/>
  <c r="F146" i="2"/>
  <c r="G99" i="2"/>
  <c r="F140" i="2"/>
  <c r="E56" i="2"/>
  <c r="E70" i="2"/>
  <c r="E78" i="2"/>
  <c r="E62" i="2"/>
  <c r="E59" i="2"/>
  <c r="E74" i="2"/>
  <c r="G120" i="2"/>
  <c r="G31" i="2" s="1"/>
  <c r="G145" i="2"/>
  <c r="G61" i="2" s="1"/>
  <c r="G122" i="2"/>
  <c r="G33" i="2" s="1"/>
  <c r="G158" i="2"/>
  <c r="G77" i="2" s="1"/>
  <c r="G121" i="2"/>
  <c r="G32" i="2" s="1"/>
  <c r="G101" i="2"/>
  <c r="G105" i="2" s="1"/>
  <c r="F107" i="2"/>
  <c r="F13" i="2" s="1"/>
  <c r="F105" i="2"/>
  <c r="F11" i="2" s="1"/>
  <c r="F106" i="2"/>
  <c r="F12" i="2" s="1"/>
  <c r="G143" i="2" l="1"/>
  <c r="G140" i="2"/>
  <c r="G146" i="2"/>
  <c r="F59" i="2"/>
  <c r="F74" i="2"/>
  <c r="F56" i="2"/>
  <c r="F70" i="2"/>
  <c r="F78" i="2"/>
  <c r="F62" i="2"/>
  <c r="G107" i="2"/>
  <c r="G13" i="2" s="1"/>
  <c r="G11" i="2"/>
  <c r="G106" i="2"/>
  <c r="G12" i="2" s="1"/>
  <c r="G62" i="2" l="1"/>
  <c r="G78" i="2"/>
  <c r="G59" i="2"/>
  <c r="G74" i="2"/>
  <c r="G70" i="2"/>
  <c r="G56" i="2"/>
</calcChain>
</file>

<file path=xl/sharedStrings.xml><?xml version="1.0" encoding="utf-8"?>
<sst xmlns="http://schemas.openxmlformats.org/spreadsheetml/2006/main" count="157" uniqueCount="55">
  <si>
    <t>НН</t>
  </si>
  <si>
    <t>Уровень напряжения</t>
  </si>
  <si>
    <t>ВН</t>
  </si>
  <si>
    <t>СН I</t>
  </si>
  <si>
    <t>СН II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</si>
  <si>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</si>
  <si>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</si>
  <si>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</si>
  <si>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Ставка предельного уровня нерегулируемой цены</t>
  </si>
  <si>
    <t>Ставка за электрическую энергию, руб./МВт.ч без НДС</t>
  </si>
  <si>
    <t>Ставка за мощность, руб./МВт в месяц без НДС</t>
  </si>
  <si>
    <t>Примечание:</t>
  </si>
  <si>
    <t>Составляющие предельного уровня нерегулируемых цен</t>
  </si>
  <si>
    <t>ставка на оплату технологического расхода (потерь) в электрических сетях</t>
  </si>
  <si>
    <t>одноставочный тариф на услуги по передаче электрической энергии</t>
  </si>
  <si>
    <t>двуставочный тариф на услуги по передаче электрической энергии</t>
  </si>
  <si>
    <t>коэф-т оплаты мощности</t>
  </si>
  <si>
    <t>2 кат</t>
  </si>
  <si>
    <t>ночь</t>
  </si>
  <si>
    <t>полупик</t>
  </si>
  <si>
    <t>пик</t>
  </si>
  <si>
    <t xml:space="preserve"> пик</t>
  </si>
  <si>
    <t>3 кат</t>
  </si>
  <si>
    <t>эл энергия</t>
  </si>
  <si>
    <t>мощность</t>
  </si>
  <si>
    <t>4 кат</t>
  </si>
  <si>
    <t>руб./МВт.ч (без НДС)</t>
  </si>
  <si>
    <t>Цена на э/э</t>
  </si>
  <si>
    <t>Цена на мощность</t>
  </si>
  <si>
    <t>иные услуги</t>
  </si>
  <si>
    <t>1. 1 Предельный уровень нерегулируемых цен (рублей/МВт.ч без НДС)</t>
  </si>
  <si>
    <t>плановая величина коэффициента оплаты мощности</t>
  </si>
  <si>
    <t>1. Предельный уровень нерегулируемых цен для 3-х зон суток (рублей/МВт.ч без НДС)</t>
  </si>
  <si>
    <t>2. Предельный уровень нерегулируемых цен для 2 зон суток (рублей/МВт.ч без НДС)</t>
  </si>
  <si>
    <t>III. Третья, пятая ценовая категория (рублей/МВт.ч без НДС)</t>
  </si>
  <si>
    <t>IV. Четвертая, шестая ценовая категория (рублей/МВт.ч без НДС)</t>
  </si>
  <si>
    <r>
      <t>ставка за содержание электрических сетей (руб./ МВт</t>
    </r>
    <r>
      <rPr>
        <sz val="8"/>
        <rFont val="Arial"/>
        <family val="2"/>
        <charset val="204"/>
      </rPr>
      <t>·</t>
    </r>
    <r>
      <rPr>
        <sz val="8"/>
        <rFont val="Arial Cyr"/>
        <charset val="204"/>
      </rPr>
      <t>мес)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</si>
  <si>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</si>
  <si>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</si>
  <si>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</si>
  <si>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Ночная</t>
  </si>
  <si>
    <t>Полупиковая</t>
  </si>
  <si>
    <t>Пиковая</t>
  </si>
  <si>
    <t>Дневная</t>
  </si>
  <si>
    <t>Ставка тарифа на услуги по передаче электрической энергии за содержание электрических сетей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</si>
  <si>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</si>
  <si>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</si>
  <si>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прогнозная нерегулируемая цена на электрическую энергию (мощность) для первой ценовой категории</t>
  </si>
  <si>
    <t>1 кат</t>
  </si>
  <si>
    <t xml:space="preserve">прогнозная средневзвешеннная нерегулируемая цена на электроэнергию </t>
  </si>
  <si>
    <t>прогнозная средневзвешеннная цена на мощность</t>
  </si>
  <si>
    <t>Потребители с максимальной мощностью принадлежащих им энергопринимающих устройств менее 670 кВт</t>
  </si>
  <si>
    <t>Сбытовая надбавка гарантирующего поставщика</t>
  </si>
  <si>
    <t>потребители с максимальной мощностью принадлежащих им энергопринимающих устройств менее 670 кВт</t>
  </si>
  <si>
    <t>Прогнозные предельные уровни нерегулируемых цен на электрическую энергию (мощность), поставляемую потребителям ООО «Ватт-Электросбыт» на 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</si>
</sst>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0000000"/>
    <numFmt numFmtId="167" formatCode="0.000000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10"/>
      <color rgb="FFFFFF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Fill="1" applyBorder="1" applyAlignment="1"/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  <xf numFmtId="0" fontId="0" fillId="0" borderId="0" xfId="0" applyFill="1"/>
    <xf numFmtId="0" fontId="3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4" fontId="0" fillId="0" borderId="0" xfId="0" applyNumberFormat="1" applyFill="1" applyBorder="1" applyAlignment="1"/>
    <xf numFmtId="4" fontId="2" fillId="0" borderId="0" xfId="0" applyNumberFormat="1" applyFont="1" applyFill="1" applyBorder="1" applyAlignment="1"/>
    <xf numFmtId="0" fontId="0" fillId="0" borderId="0" xfId="0" applyFill="1" applyBorder="1"/>
    <xf numFmtId="2" fontId="3" fillId="0" borderId="0" xfId="0" applyNumberFormat="1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" xfId="0" applyNumberFormat="1" applyFill="1" applyBorder="1"/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6" xfId="0" applyNumberFormat="1" applyFill="1" applyBorder="1" applyAlignment="1">
      <alignment wrapText="1"/>
    </xf>
    <xf numFmtId="4" fontId="0" fillId="0" borderId="7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0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0" fillId="0" borderId="13" xfId="0" applyNumberFormat="1" applyFill="1" applyBorder="1"/>
    <xf numFmtId="4" fontId="0" fillId="0" borderId="13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2" xfId="0" applyNumberFormat="1" applyFill="1" applyBorder="1"/>
    <xf numFmtId="4" fontId="0" fillId="0" borderId="9" xfId="0" applyNumberFormat="1" applyFill="1" applyBorder="1" applyAlignment="1">
      <alignment wrapText="1"/>
    </xf>
    <xf numFmtId="4" fontId="0" fillId="0" borderId="4" xfId="0" applyNumberFormat="1" applyFill="1" applyBorder="1"/>
    <xf numFmtId="2" fontId="2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10" fillId="0" borderId="1" xfId="0" applyNumberFormat="1" applyFont="1" applyFill="1" applyBorder="1"/>
    <xf numFmtId="4" fontId="0" fillId="0" borderId="14" xfId="0" applyNumberFormat="1" applyFill="1" applyBorder="1" applyAlignment="1"/>
    <xf numFmtId="4" fontId="0" fillId="0" borderId="4" xfId="0" applyNumberFormat="1" applyFill="1" applyBorder="1" applyAlignment="1"/>
    <xf numFmtId="4" fontId="0" fillId="0" borderId="10" xfId="0" applyNumberFormat="1" applyFill="1" applyBorder="1" applyAlignment="1"/>
    <xf numFmtId="4" fontId="0" fillId="0" borderId="5" xfId="0" applyNumberFormat="1" applyFill="1" applyBorder="1" applyAlignment="1"/>
    <xf numFmtId="0" fontId="0" fillId="0" borderId="6" xfId="0" applyFill="1" applyBorder="1" applyAlignment="1"/>
    <xf numFmtId="4" fontId="0" fillId="0" borderId="6" xfId="0" applyNumberFormat="1" applyFill="1" applyBorder="1" applyAlignment="1"/>
    <xf numFmtId="4" fontId="0" fillId="0" borderId="0" xfId="0" applyNumberFormat="1" applyFill="1"/>
    <xf numFmtId="4" fontId="0" fillId="0" borderId="11" xfId="0" applyNumberFormat="1" applyFill="1" applyBorder="1"/>
    <xf numFmtId="4" fontId="0" fillId="0" borderId="8" xfId="0" applyNumberFormat="1" applyFill="1" applyBorder="1"/>
    <xf numFmtId="4" fontId="0" fillId="0" borderId="3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" fontId="0" fillId="0" borderId="7" xfId="0" applyNumberFormat="1" applyFill="1" applyBorder="1"/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167" fontId="0" fillId="0" borderId="1" xfId="0" applyNumberFormat="1" applyFill="1" applyBorder="1"/>
    <xf numFmtId="4" fontId="11" fillId="0" borderId="0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/>
    <xf numFmtId="0" fontId="0" fillId="0" borderId="13" xfId="0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13" xfId="0" applyFill="1" applyBorder="1"/>
    <xf numFmtId="0" fontId="0" fillId="0" borderId="11" xfId="0" applyFill="1" applyBorder="1"/>
    <xf numFmtId="0" fontId="0" fillId="0" borderId="6" xfId="0" applyFill="1" applyBorder="1"/>
    <xf numFmtId="2" fontId="12" fillId="0" borderId="13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3" fillId="0" borderId="1" xfId="0" applyFont="1" applyFill="1" applyBorder="1" applyAlignment="1"/>
    <xf numFmtId="4" fontId="14" fillId="0" borderId="1" xfId="0" applyNumberFormat="1" applyFont="1" applyFill="1" applyBorder="1" applyAlignment="1"/>
    <xf numFmtId="4" fontId="14" fillId="0" borderId="1" xfId="0" applyNumberFormat="1" applyFont="1" applyFill="1" applyBorder="1"/>
    <xf numFmtId="0" fontId="12" fillId="0" borderId="13" xfId="0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vertical="center" wrapText="1"/>
    </xf>
    <xf numFmtId="165" fontId="0" fillId="0" borderId="4" xfId="0" applyNumberFormat="1" applyFill="1" applyBorder="1" applyAlignment="1">
      <alignment vertical="center" wrapText="1"/>
    </xf>
    <xf numFmtId="165" fontId="0" fillId="0" borderId="10" xfId="0" applyNumberFormat="1" applyFill="1" applyBorder="1" applyAlignment="1">
      <alignment vertical="center" wrapText="1"/>
    </xf>
    <xf numFmtId="165" fontId="0" fillId="0" borderId="5" xfId="0" applyNumberFormat="1" applyFill="1" applyBorder="1" applyAlignment="1">
      <alignment vertical="center" wrapText="1"/>
    </xf>
    <xf numFmtId="165" fontId="0" fillId="0" borderId="6" xfId="0" applyNumberFormat="1" applyFill="1" applyBorder="1" applyAlignment="1">
      <alignment vertical="center" wrapText="1"/>
    </xf>
    <xf numFmtId="165" fontId="0" fillId="0" borderId="7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4" fillId="0" borderId="8" xfId="0" applyNumberFormat="1" applyFont="1" applyFill="1" applyBorder="1" applyAlignment="1">
      <alignment horizontal="right"/>
    </xf>
    <xf numFmtId="0" fontId="14" fillId="0" borderId="2" xfId="0" applyFont="1" applyFill="1" applyBorder="1" applyAlignment="1"/>
    <xf numFmtId="4" fontId="14" fillId="0" borderId="2" xfId="0" applyNumberFormat="1" applyFont="1" applyFill="1" applyBorder="1" applyAlignment="1"/>
    <xf numFmtId="2" fontId="0" fillId="0" borderId="11" xfId="0" applyNumberFormat="1" applyFill="1" applyBorder="1" applyAlignment="1">
      <alignment horizontal="right"/>
    </xf>
    <xf numFmtId="4" fontId="0" fillId="0" borderId="7" xfId="0" applyNumberFormat="1" applyFill="1" applyBorder="1" applyAlignment="1"/>
    <xf numFmtId="2" fontId="14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4" fontId="14" fillId="0" borderId="2" xfId="0" applyNumberFormat="1" applyFont="1" applyFill="1" applyBorder="1" applyAlignment="1">
      <alignment horizontal="right"/>
    </xf>
    <xf numFmtId="0" fontId="0" fillId="0" borderId="14" xfId="0" applyFill="1" applyBorder="1"/>
    <xf numFmtId="4" fontId="0" fillId="0" borderId="14" xfId="0" applyNumberFormat="1" applyFill="1" applyBorder="1"/>
    <xf numFmtId="0" fontId="12" fillId="0" borderId="13" xfId="0" applyFont="1" applyFill="1" applyBorder="1" applyAlignment="1"/>
    <xf numFmtId="0" fontId="0" fillId="0" borderId="11" xfId="0" applyFill="1" applyBorder="1" applyAlignment="1">
      <alignment horizontal="right"/>
    </xf>
    <xf numFmtId="0" fontId="3" fillId="0" borderId="14" xfId="0" applyFont="1" applyFill="1" applyBorder="1" applyAlignment="1"/>
    <xf numFmtId="0" fontId="14" fillId="0" borderId="2" xfId="0" applyFont="1" applyFill="1" applyBorder="1"/>
    <xf numFmtId="4" fontId="14" fillId="0" borderId="2" xfId="0" applyNumberFormat="1" applyFont="1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9" xfId="0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4" fontId="14" fillId="0" borderId="14" xfId="0" applyNumberFormat="1" applyFont="1" applyFill="1" applyBorder="1" applyAlignment="1"/>
    <xf numFmtId="0" fontId="0" fillId="0" borderId="4" xfId="0" applyFill="1" applyBorder="1" applyAlignment="1"/>
    <xf numFmtId="0" fontId="3" fillId="0" borderId="4" xfId="0" applyFont="1" applyFill="1" applyBorder="1" applyAlignment="1"/>
    <xf numFmtId="0" fontId="14" fillId="0" borderId="1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3" xfId="0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/>
    <xf numFmtId="0" fontId="0" fillId="0" borderId="23" xfId="0" applyFill="1" applyBorder="1"/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0" fillId="0" borderId="5" xfId="0" applyFill="1" applyBorder="1"/>
    <xf numFmtId="0" fontId="3" fillId="0" borderId="10" xfId="0" applyFont="1" applyBorder="1" applyAlignment="1">
      <alignment horizontal="left" wrapText="1"/>
    </xf>
    <xf numFmtId="0" fontId="0" fillId="0" borderId="11" xfId="0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168"/>
  <sheetViews>
    <sheetView tabSelected="1" zoomScaleNormal="100" zoomScaleSheetLayoutView="100" workbookViewId="0">
      <selection activeCell="J105" sqref="J105"/>
    </sheetView>
  </sheetViews>
  <sheetFormatPr defaultRowHeight="12.75" x14ac:dyDescent="0.2"/>
  <cols>
    <col min="1" max="1" width="19.7109375" style="4" customWidth="1"/>
    <col min="2" max="2" width="17.140625" style="4" customWidth="1"/>
    <col min="3" max="3" width="24" style="4" customWidth="1"/>
    <col min="4" max="4" width="18.85546875" style="4" customWidth="1"/>
    <col min="5" max="5" width="17.42578125" style="4" customWidth="1"/>
    <col min="6" max="6" width="15.140625" style="4" customWidth="1"/>
    <col min="7" max="7" width="16.5703125" style="4" customWidth="1"/>
    <col min="8" max="16384" width="9.140625" style="4"/>
  </cols>
  <sheetData>
    <row r="2" spans="1:7" ht="33" customHeight="1" x14ac:dyDescent="0.25">
      <c r="A2" s="182" t="s">
        <v>54</v>
      </c>
      <c r="B2" s="182"/>
      <c r="C2" s="182"/>
      <c r="D2" s="182"/>
      <c r="E2" s="182"/>
      <c r="F2" s="182"/>
      <c r="G2" s="182"/>
    </row>
    <row r="5" spans="1:7" ht="24.75" customHeight="1" x14ac:dyDescent="0.2">
      <c r="A5" s="147" t="s">
        <v>5</v>
      </c>
      <c r="B5" s="147"/>
      <c r="C5" s="147"/>
      <c r="D5" s="147"/>
      <c r="E5" s="147"/>
      <c r="F5" s="147"/>
      <c r="G5" s="147"/>
    </row>
    <row r="7" spans="1:7" x14ac:dyDescent="0.2">
      <c r="A7" s="148" t="s">
        <v>30</v>
      </c>
      <c r="B7" s="148"/>
      <c r="C7" s="148"/>
      <c r="D7" s="148"/>
    </row>
    <row r="8" spans="1:7" ht="13.5" thickBot="1" x14ac:dyDescent="0.25">
      <c r="A8" s="6"/>
      <c r="B8" s="6"/>
      <c r="C8" s="6"/>
      <c r="D8" s="6"/>
    </row>
    <row r="9" spans="1:7" x14ac:dyDescent="0.2">
      <c r="A9" s="198" t="s">
        <v>37</v>
      </c>
      <c r="B9" s="199"/>
      <c r="C9" s="200"/>
      <c r="D9" s="149" t="s">
        <v>1</v>
      </c>
      <c r="E9" s="150"/>
      <c r="F9" s="150"/>
      <c r="G9" s="151"/>
    </row>
    <row r="10" spans="1:7" ht="13.5" thickBot="1" x14ac:dyDescent="0.25">
      <c r="A10" s="201"/>
      <c r="B10" s="202"/>
      <c r="C10" s="203"/>
      <c r="D10" s="100" t="s">
        <v>2</v>
      </c>
      <c r="E10" s="101" t="s">
        <v>3</v>
      </c>
      <c r="F10" s="101" t="s">
        <v>4</v>
      </c>
      <c r="G10" s="102" t="s">
        <v>0</v>
      </c>
    </row>
    <row r="11" spans="1:7" ht="24" customHeight="1" x14ac:dyDescent="0.2">
      <c r="A11" s="204" t="s">
        <v>51</v>
      </c>
      <c r="B11" s="205"/>
      <c r="C11" s="206"/>
      <c r="D11" s="98">
        <f>D105</f>
        <v>5719.9189999999999</v>
      </c>
      <c r="E11" s="11">
        <f>E105</f>
        <v>6778.7290000000003</v>
      </c>
      <c r="F11" s="11">
        <f>F105</f>
        <v>7051.6090000000004</v>
      </c>
      <c r="G11" s="12">
        <f>G105</f>
        <v>7964.5789999999997</v>
      </c>
    </row>
    <row r="12" spans="1:7" ht="25.5" customHeight="1" x14ac:dyDescent="0.2">
      <c r="A12" s="204" t="s">
        <v>38</v>
      </c>
      <c r="B12" s="205"/>
      <c r="C12" s="206"/>
      <c r="D12" s="98">
        <f>D106</f>
        <v>5284.7690000000002</v>
      </c>
      <c r="E12" s="11">
        <f t="shared" ref="D12:G13" si="0">E106</f>
        <v>6343.5789999999997</v>
      </c>
      <c r="F12" s="11">
        <f t="shared" si="0"/>
        <v>6616.4590000000007</v>
      </c>
      <c r="G12" s="12">
        <f t="shared" si="0"/>
        <v>7529.4290000000001</v>
      </c>
    </row>
    <row r="13" spans="1:7" ht="26.25" customHeight="1" thickBot="1" x14ac:dyDescent="0.25">
      <c r="A13" s="207" t="s">
        <v>39</v>
      </c>
      <c r="B13" s="208"/>
      <c r="C13" s="209"/>
      <c r="D13" s="99">
        <f t="shared" si="0"/>
        <v>5286.5889999999999</v>
      </c>
      <c r="E13" s="13">
        <f t="shared" si="0"/>
        <v>6345.3990000000003</v>
      </c>
      <c r="F13" s="13">
        <f t="shared" si="0"/>
        <v>6618.2790000000005</v>
      </c>
      <c r="G13" s="14">
        <f t="shared" si="0"/>
        <v>7531.2489999999998</v>
      </c>
    </row>
    <row r="14" spans="1:7" x14ac:dyDescent="0.2">
      <c r="D14" s="7"/>
      <c r="E14" s="7"/>
      <c r="F14" s="7"/>
      <c r="G14" s="7"/>
    </row>
    <row r="15" spans="1:7" ht="26.25" customHeight="1" x14ac:dyDescent="0.2">
      <c r="A15" s="147" t="s">
        <v>6</v>
      </c>
      <c r="B15" s="147"/>
      <c r="C15" s="147"/>
      <c r="D15" s="147"/>
      <c r="E15" s="147"/>
      <c r="F15" s="147"/>
      <c r="G15" s="147"/>
    </row>
    <row r="16" spans="1:7" x14ac:dyDescent="0.2">
      <c r="A16" s="5"/>
      <c r="B16" s="5"/>
      <c r="C16" s="5"/>
      <c r="D16" s="5"/>
      <c r="E16" s="5"/>
      <c r="F16" s="5"/>
      <c r="G16" s="5"/>
    </row>
    <row r="17" spans="1:7" x14ac:dyDescent="0.2">
      <c r="A17" s="147" t="s">
        <v>32</v>
      </c>
      <c r="B17" s="147"/>
      <c r="C17" s="147"/>
      <c r="D17" s="147"/>
      <c r="E17" s="147"/>
      <c r="F17" s="147"/>
      <c r="G17" s="147"/>
    </row>
    <row r="18" spans="1:7" ht="13.5" thickBot="1" x14ac:dyDescent="0.25"/>
    <row r="19" spans="1:7" x14ac:dyDescent="0.2">
      <c r="A19" s="153" t="s">
        <v>7</v>
      </c>
      <c r="B19" s="154"/>
      <c r="C19" s="163"/>
      <c r="D19" s="157" t="s">
        <v>1</v>
      </c>
      <c r="E19" s="158"/>
      <c r="F19" s="158"/>
      <c r="G19" s="159"/>
    </row>
    <row r="20" spans="1:7" ht="12.75" customHeight="1" x14ac:dyDescent="0.2">
      <c r="A20" s="155"/>
      <c r="B20" s="156"/>
      <c r="C20" s="188"/>
      <c r="D20" s="160"/>
      <c r="E20" s="161"/>
      <c r="F20" s="161"/>
      <c r="G20" s="162"/>
    </row>
    <row r="21" spans="1:7" ht="13.5" thickBot="1" x14ac:dyDescent="0.25">
      <c r="A21" s="189"/>
      <c r="B21" s="190"/>
      <c r="C21" s="191"/>
      <c r="D21" s="42" t="s">
        <v>2</v>
      </c>
      <c r="E21" s="43" t="s">
        <v>3</v>
      </c>
      <c r="F21" s="43" t="s">
        <v>4</v>
      </c>
      <c r="G21" s="44" t="s">
        <v>0</v>
      </c>
    </row>
    <row r="22" spans="1:7" ht="26.25" customHeight="1" x14ac:dyDescent="0.2">
      <c r="A22" s="176" t="s">
        <v>51</v>
      </c>
      <c r="B22" s="177"/>
      <c r="C22" s="178"/>
      <c r="D22" s="45"/>
      <c r="E22" s="46"/>
      <c r="F22" s="46"/>
      <c r="G22" s="47"/>
    </row>
    <row r="23" spans="1:7" x14ac:dyDescent="0.2">
      <c r="A23" s="171" t="s">
        <v>40</v>
      </c>
      <c r="B23" s="172"/>
      <c r="C23" s="172"/>
      <c r="D23" s="48">
        <f t="shared" ref="D23:G25" si="1">D112</f>
        <v>3516.9090000000001</v>
      </c>
      <c r="E23" s="40">
        <f t="shared" si="1"/>
        <v>4575.7190000000001</v>
      </c>
      <c r="F23" s="40">
        <f t="shared" si="1"/>
        <v>4848.5990000000002</v>
      </c>
      <c r="G23" s="41">
        <f t="shared" si="1"/>
        <v>5761.5690000000004</v>
      </c>
    </row>
    <row r="24" spans="1:7" x14ac:dyDescent="0.2">
      <c r="A24" s="167" t="s">
        <v>41</v>
      </c>
      <c r="B24" s="168"/>
      <c r="C24" s="168"/>
      <c r="D24" s="48">
        <f t="shared" si="1"/>
        <v>5201.9490000000005</v>
      </c>
      <c r="E24" s="11">
        <f t="shared" si="1"/>
        <v>6260.759</v>
      </c>
      <c r="F24" s="11">
        <f t="shared" si="1"/>
        <v>6533.639000000001</v>
      </c>
      <c r="G24" s="12">
        <f t="shared" si="1"/>
        <v>7446.6090000000004</v>
      </c>
    </row>
    <row r="25" spans="1:7" ht="13.5" thickBot="1" x14ac:dyDescent="0.25">
      <c r="A25" s="169" t="s">
        <v>42</v>
      </c>
      <c r="B25" s="170"/>
      <c r="C25" s="170"/>
      <c r="D25" s="92">
        <f t="shared" si="1"/>
        <v>9997.1290000000008</v>
      </c>
      <c r="E25" s="13">
        <f t="shared" si="1"/>
        <v>11055.939</v>
      </c>
      <c r="F25" s="13">
        <f t="shared" si="1"/>
        <v>11328.819</v>
      </c>
      <c r="G25" s="14">
        <f t="shared" si="1"/>
        <v>12241.789000000001</v>
      </c>
    </row>
    <row r="26" spans="1:7" ht="26.25" customHeight="1" x14ac:dyDescent="0.2">
      <c r="A26" s="173" t="s">
        <v>38</v>
      </c>
      <c r="B26" s="174"/>
      <c r="C26" s="175"/>
      <c r="D26" s="45"/>
      <c r="E26" s="46"/>
      <c r="F26" s="46"/>
      <c r="G26" s="47"/>
    </row>
    <row r="27" spans="1:7" x14ac:dyDescent="0.2">
      <c r="A27" s="171" t="s">
        <v>40</v>
      </c>
      <c r="B27" s="172"/>
      <c r="C27" s="172"/>
      <c r="D27" s="48">
        <f t="shared" ref="D27:G29" si="2">D116</f>
        <v>3081.7589999999996</v>
      </c>
      <c r="E27" s="40">
        <f t="shared" si="2"/>
        <v>4140.5690000000004</v>
      </c>
      <c r="F27" s="40">
        <f t="shared" si="2"/>
        <v>4413.4490000000005</v>
      </c>
      <c r="G27" s="41">
        <f t="shared" si="2"/>
        <v>5326.4189999999999</v>
      </c>
    </row>
    <row r="28" spans="1:7" x14ac:dyDescent="0.2">
      <c r="A28" s="167" t="s">
        <v>41</v>
      </c>
      <c r="B28" s="168"/>
      <c r="C28" s="168"/>
      <c r="D28" s="48">
        <f t="shared" si="2"/>
        <v>4766.7990000000009</v>
      </c>
      <c r="E28" s="11">
        <f t="shared" si="2"/>
        <v>5825.6090000000004</v>
      </c>
      <c r="F28" s="11">
        <f t="shared" si="2"/>
        <v>6098.4890000000005</v>
      </c>
      <c r="G28" s="12">
        <f t="shared" si="2"/>
        <v>7011.4590000000007</v>
      </c>
    </row>
    <row r="29" spans="1:7" ht="13.5" thickBot="1" x14ac:dyDescent="0.25">
      <c r="A29" s="169" t="s">
        <v>42</v>
      </c>
      <c r="B29" s="170"/>
      <c r="C29" s="170"/>
      <c r="D29" s="48">
        <f t="shared" si="2"/>
        <v>9561.9790000000012</v>
      </c>
      <c r="E29" s="49">
        <f t="shared" si="2"/>
        <v>10620.789000000001</v>
      </c>
      <c r="F29" s="49">
        <f t="shared" si="2"/>
        <v>10893.669000000002</v>
      </c>
      <c r="G29" s="50">
        <f t="shared" si="2"/>
        <v>11806.639000000001</v>
      </c>
    </row>
    <row r="30" spans="1:7" ht="26.25" customHeight="1" x14ac:dyDescent="0.2">
      <c r="A30" s="176" t="s">
        <v>39</v>
      </c>
      <c r="B30" s="177"/>
      <c r="C30" s="178"/>
      <c r="D30" s="45"/>
      <c r="E30" s="46"/>
      <c r="F30" s="46"/>
      <c r="G30" s="47"/>
    </row>
    <row r="31" spans="1:7" x14ac:dyDescent="0.2">
      <c r="A31" s="171" t="s">
        <v>40</v>
      </c>
      <c r="B31" s="172"/>
      <c r="C31" s="172"/>
      <c r="D31" s="39">
        <f t="shared" ref="D31:G33" si="3">D120</f>
        <v>3083.5790000000002</v>
      </c>
      <c r="E31" s="11">
        <f t="shared" si="3"/>
        <v>4142.3890000000001</v>
      </c>
      <c r="F31" s="11">
        <f t="shared" si="3"/>
        <v>4415.2690000000002</v>
      </c>
      <c r="G31" s="12">
        <f t="shared" si="3"/>
        <v>5328.2390000000005</v>
      </c>
    </row>
    <row r="32" spans="1:7" x14ac:dyDescent="0.2">
      <c r="A32" s="167" t="s">
        <v>41</v>
      </c>
      <c r="B32" s="168"/>
      <c r="C32" s="168"/>
      <c r="D32" s="39">
        <f t="shared" si="3"/>
        <v>4768.6190000000006</v>
      </c>
      <c r="E32" s="11">
        <f t="shared" si="3"/>
        <v>5827.4290000000001</v>
      </c>
      <c r="F32" s="11">
        <f t="shared" si="3"/>
        <v>6100.3090000000011</v>
      </c>
      <c r="G32" s="12">
        <f t="shared" si="3"/>
        <v>7013.2790000000005</v>
      </c>
    </row>
    <row r="33" spans="1:7" ht="13.5" thickBot="1" x14ac:dyDescent="0.25">
      <c r="A33" s="169" t="s">
        <v>42</v>
      </c>
      <c r="B33" s="170"/>
      <c r="C33" s="170"/>
      <c r="D33" s="19">
        <f t="shared" si="3"/>
        <v>9563.7990000000009</v>
      </c>
      <c r="E33" s="13">
        <f t="shared" si="3"/>
        <v>10622.609</v>
      </c>
      <c r="F33" s="13">
        <f t="shared" si="3"/>
        <v>10895.489000000001</v>
      </c>
      <c r="G33" s="14">
        <f t="shared" si="3"/>
        <v>11808.459000000001</v>
      </c>
    </row>
    <row r="34" spans="1:7" x14ac:dyDescent="0.2">
      <c r="A34" s="37"/>
      <c r="B34" s="37"/>
      <c r="C34" s="37"/>
      <c r="D34" s="7"/>
      <c r="E34" s="7"/>
      <c r="F34" s="7"/>
      <c r="G34" s="7"/>
    </row>
    <row r="35" spans="1:7" ht="12.75" customHeight="1" x14ac:dyDescent="0.2">
      <c r="A35" s="152" t="s">
        <v>33</v>
      </c>
      <c r="B35" s="152"/>
      <c r="C35" s="152"/>
      <c r="D35" s="152"/>
      <c r="E35" s="152"/>
      <c r="F35" s="152"/>
      <c r="G35" s="152"/>
    </row>
    <row r="36" spans="1:7" ht="13.5" thickBot="1" x14ac:dyDescent="0.25">
      <c r="A36" s="15"/>
      <c r="B36" s="15"/>
      <c r="C36" s="15"/>
      <c r="D36" s="15"/>
      <c r="E36" s="15"/>
      <c r="F36" s="15"/>
      <c r="G36" s="15"/>
    </row>
    <row r="37" spans="1:7" ht="14.25" customHeight="1" x14ac:dyDescent="0.2">
      <c r="A37" s="153" t="s">
        <v>7</v>
      </c>
      <c r="B37" s="154"/>
      <c r="C37" s="154"/>
      <c r="D37" s="153" t="s">
        <v>1</v>
      </c>
      <c r="E37" s="154"/>
      <c r="F37" s="154"/>
      <c r="G37" s="163"/>
    </row>
    <row r="38" spans="1:7" x14ac:dyDescent="0.2">
      <c r="A38" s="155"/>
      <c r="B38" s="156"/>
      <c r="C38" s="156"/>
      <c r="D38" s="164"/>
      <c r="E38" s="165"/>
      <c r="F38" s="165"/>
      <c r="G38" s="166"/>
    </row>
    <row r="39" spans="1:7" ht="13.5" thickBot="1" x14ac:dyDescent="0.25">
      <c r="A39" s="155"/>
      <c r="B39" s="156"/>
      <c r="C39" s="156"/>
      <c r="D39" s="16" t="s">
        <v>2</v>
      </c>
      <c r="E39" s="8" t="s">
        <v>3</v>
      </c>
      <c r="F39" s="8" t="s">
        <v>4</v>
      </c>
      <c r="G39" s="9" t="s">
        <v>0</v>
      </c>
    </row>
    <row r="40" spans="1:7" ht="24.75" customHeight="1" x14ac:dyDescent="0.2">
      <c r="A40" s="173" t="s">
        <v>51</v>
      </c>
      <c r="B40" s="174"/>
      <c r="C40" s="175"/>
      <c r="D40" s="17"/>
      <c r="E40" s="10"/>
      <c r="F40" s="10"/>
      <c r="G40" s="18"/>
    </row>
    <row r="41" spans="1:7" x14ac:dyDescent="0.2">
      <c r="A41" s="171" t="s">
        <v>40</v>
      </c>
      <c r="B41" s="172"/>
      <c r="C41" s="172"/>
      <c r="D41" s="39">
        <f t="shared" ref="D41:G42" si="4">D126</f>
        <v>3516.9090000000001</v>
      </c>
      <c r="E41" s="11">
        <f t="shared" si="4"/>
        <v>4575.7190000000001</v>
      </c>
      <c r="F41" s="11">
        <f t="shared" si="4"/>
        <v>4848.5990000000002</v>
      </c>
      <c r="G41" s="12">
        <f t="shared" si="4"/>
        <v>5761.5690000000004</v>
      </c>
    </row>
    <row r="42" spans="1:7" ht="13.5" thickBot="1" x14ac:dyDescent="0.25">
      <c r="A42" s="179" t="s">
        <v>43</v>
      </c>
      <c r="B42" s="180"/>
      <c r="C42" s="181"/>
      <c r="D42" s="19">
        <f t="shared" si="4"/>
        <v>7155.5190000000002</v>
      </c>
      <c r="E42" s="13">
        <f t="shared" si="4"/>
        <v>8214.3290000000015</v>
      </c>
      <c r="F42" s="13">
        <f t="shared" si="4"/>
        <v>8487.2090000000007</v>
      </c>
      <c r="G42" s="14">
        <f t="shared" si="4"/>
        <v>9400.1790000000001</v>
      </c>
    </row>
    <row r="43" spans="1:7" ht="27" customHeight="1" x14ac:dyDescent="0.2">
      <c r="A43" s="173" t="s">
        <v>38</v>
      </c>
      <c r="B43" s="174"/>
      <c r="C43" s="175"/>
      <c r="D43" s="17"/>
      <c r="E43" s="10"/>
      <c r="F43" s="10"/>
      <c r="G43" s="18"/>
    </row>
    <row r="44" spans="1:7" x14ac:dyDescent="0.2">
      <c r="A44" s="171" t="s">
        <v>40</v>
      </c>
      <c r="B44" s="172"/>
      <c r="C44" s="172"/>
      <c r="D44" s="39">
        <f t="shared" ref="D44:G45" si="5">D129</f>
        <v>3081.7589999999996</v>
      </c>
      <c r="E44" s="11">
        <f t="shared" si="5"/>
        <v>4140.5690000000004</v>
      </c>
      <c r="F44" s="11">
        <f t="shared" si="5"/>
        <v>4413.4490000000005</v>
      </c>
      <c r="G44" s="12">
        <f t="shared" si="5"/>
        <v>5326.4189999999999</v>
      </c>
    </row>
    <row r="45" spans="1:7" ht="13.5" thickBot="1" x14ac:dyDescent="0.25">
      <c r="A45" s="179" t="s">
        <v>43</v>
      </c>
      <c r="B45" s="180"/>
      <c r="C45" s="181"/>
      <c r="D45" s="19">
        <f t="shared" si="5"/>
        <v>6720.3690000000006</v>
      </c>
      <c r="E45" s="13">
        <f t="shared" si="5"/>
        <v>7779.179000000001</v>
      </c>
      <c r="F45" s="13">
        <f t="shared" si="5"/>
        <v>8052.0590000000011</v>
      </c>
      <c r="G45" s="14">
        <f t="shared" si="5"/>
        <v>8965.0290000000005</v>
      </c>
    </row>
    <row r="46" spans="1:7" ht="24" customHeight="1" x14ac:dyDescent="0.2">
      <c r="A46" s="176" t="s">
        <v>39</v>
      </c>
      <c r="B46" s="177"/>
      <c r="C46" s="178"/>
      <c r="D46" s="17"/>
      <c r="E46" s="10"/>
      <c r="F46" s="10"/>
      <c r="G46" s="18"/>
    </row>
    <row r="47" spans="1:7" x14ac:dyDescent="0.2">
      <c r="A47" s="171" t="s">
        <v>40</v>
      </c>
      <c r="B47" s="172"/>
      <c r="C47" s="172"/>
      <c r="D47" s="39">
        <f t="shared" ref="D47:G48" si="6">D132</f>
        <v>3083.5790000000002</v>
      </c>
      <c r="E47" s="11">
        <f t="shared" si="6"/>
        <v>4142.3890000000001</v>
      </c>
      <c r="F47" s="11">
        <f t="shared" si="6"/>
        <v>4415.2690000000002</v>
      </c>
      <c r="G47" s="12">
        <f t="shared" si="6"/>
        <v>5328.2390000000005</v>
      </c>
    </row>
    <row r="48" spans="1:7" ht="13.5" thickBot="1" x14ac:dyDescent="0.25">
      <c r="A48" s="179" t="s">
        <v>43</v>
      </c>
      <c r="B48" s="180"/>
      <c r="C48" s="181"/>
      <c r="D48" s="19">
        <f t="shared" si="6"/>
        <v>6722.1890000000003</v>
      </c>
      <c r="E48" s="13">
        <f t="shared" si="6"/>
        <v>7780.9990000000007</v>
      </c>
      <c r="F48" s="13">
        <f t="shared" si="6"/>
        <v>8053.8790000000008</v>
      </c>
      <c r="G48" s="14">
        <f t="shared" si="6"/>
        <v>8966.8490000000002</v>
      </c>
    </row>
    <row r="49" spans="1:7" x14ac:dyDescent="0.2">
      <c r="A49" s="37"/>
      <c r="B49" s="37"/>
      <c r="C49" s="37"/>
      <c r="D49" s="7"/>
      <c r="E49" s="7"/>
      <c r="F49" s="7"/>
      <c r="G49" s="7"/>
    </row>
    <row r="50" spans="1:7" ht="16.5" customHeight="1" x14ac:dyDescent="0.2">
      <c r="A50" s="147" t="s">
        <v>34</v>
      </c>
      <c r="B50" s="147"/>
      <c r="C50" s="147"/>
      <c r="D50" s="147"/>
      <c r="E50" s="147"/>
      <c r="F50" s="147"/>
      <c r="G50" s="147"/>
    </row>
    <row r="51" spans="1:7" ht="16.5" customHeight="1" thickBot="1" x14ac:dyDescent="0.25"/>
    <row r="52" spans="1:7" ht="16.5" customHeight="1" x14ac:dyDescent="0.2">
      <c r="A52" s="153" t="s">
        <v>8</v>
      </c>
      <c r="B52" s="154"/>
      <c r="C52" s="163"/>
      <c r="D52" s="192" t="s">
        <v>1</v>
      </c>
      <c r="E52" s="193"/>
      <c r="F52" s="193"/>
      <c r="G52" s="194"/>
    </row>
    <row r="53" spans="1:7" ht="16.5" customHeight="1" thickBot="1" x14ac:dyDescent="0.25">
      <c r="A53" s="155"/>
      <c r="B53" s="156"/>
      <c r="C53" s="188"/>
      <c r="D53" s="133" t="s">
        <v>2</v>
      </c>
      <c r="E53" s="43" t="s">
        <v>3</v>
      </c>
      <c r="F53" s="43" t="s">
        <v>4</v>
      </c>
      <c r="G53" s="44" t="s">
        <v>0</v>
      </c>
    </row>
    <row r="54" spans="1:7" ht="26.25" customHeight="1" x14ac:dyDescent="0.2">
      <c r="A54" s="176" t="s">
        <v>51</v>
      </c>
      <c r="B54" s="177"/>
      <c r="C54" s="217"/>
      <c r="D54" s="134"/>
      <c r="E54" s="57"/>
      <c r="F54" s="57"/>
      <c r="G54" s="58"/>
    </row>
    <row r="55" spans="1:7" x14ac:dyDescent="0.2">
      <c r="A55" s="195" t="s">
        <v>9</v>
      </c>
      <c r="B55" s="196"/>
      <c r="C55" s="216"/>
      <c r="D55" s="135">
        <f t="shared" ref="D55:G56" si="7">D139</f>
        <v>3893.9189999999999</v>
      </c>
      <c r="E55" s="51">
        <f t="shared" si="7"/>
        <v>4952.7290000000003</v>
      </c>
      <c r="F55" s="51">
        <f t="shared" si="7"/>
        <v>5225.6090000000004</v>
      </c>
      <c r="G55" s="52">
        <f t="shared" si="7"/>
        <v>6138.5789999999997</v>
      </c>
    </row>
    <row r="56" spans="1:7" ht="13.5" thickBot="1" x14ac:dyDescent="0.25">
      <c r="A56" s="218" t="s">
        <v>10</v>
      </c>
      <c r="B56" s="219"/>
      <c r="C56" s="220"/>
      <c r="D56" s="135">
        <f t="shared" si="7"/>
        <v>912806</v>
      </c>
      <c r="E56" s="51">
        <f t="shared" si="7"/>
        <v>912806</v>
      </c>
      <c r="F56" s="51">
        <f t="shared" si="7"/>
        <v>912806</v>
      </c>
      <c r="G56" s="52">
        <f t="shared" si="7"/>
        <v>912806</v>
      </c>
    </row>
    <row r="57" spans="1:7" ht="26.25" customHeight="1" x14ac:dyDescent="0.2">
      <c r="A57" s="176" t="s">
        <v>38</v>
      </c>
      <c r="B57" s="177"/>
      <c r="C57" s="217"/>
      <c r="D57" s="134"/>
      <c r="E57" s="57"/>
      <c r="F57" s="57"/>
      <c r="G57" s="58"/>
    </row>
    <row r="58" spans="1:7" x14ac:dyDescent="0.2">
      <c r="A58" s="195" t="s">
        <v>9</v>
      </c>
      <c r="B58" s="196"/>
      <c r="C58" s="216"/>
      <c r="D58" s="135">
        <f t="shared" ref="D58:G59" si="8">D142</f>
        <v>3458.7689999999998</v>
      </c>
      <c r="E58" s="51">
        <f t="shared" si="8"/>
        <v>4517.5789999999997</v>
      </c>
      <c r="F58" s="51">
        <f t="shared" si="8"/>
        <v>4790.4590000000007</v>
      </c>
      <c r="G58" s="52">
        <f t="shared" si="8"/>
        <v>5703.4290000000001</v>
      </c>
    </row>
    <row r="59" spans="1:7" ht="13.5" thickBot="1" x14ac:dyDescent="0.25">
      <c r="A59" s="218" t="s">
        <v>10</v>
      </c>
      <c r="B59" s="219"/>
      <c r="C59" s="220"/>
      <c r="D59" s="136">
        <f t="shared" si="8"/>
        <v>912806</v>
      </c>
      <c r="E59" s="53">
        <f t="shared" si="8"/>
        <v>912806</v>
      </c>
      <c r="F59" s="53">
        <f t="shared" si="8"/>
        <v>912806</v>
      </c>
      <c r="G59" s="54">
        <f t="shared" si="8"/>
        <v>912806</v>
      </c>
    </row>
    <row r="60" spans="1:7" ht="25.5" customHeight="1" x14ac:dyDescent="0.2">
      <c r="A60" s="221" t="s">
        <v>39</v>
      </c>
      <c r="B60" s="222"/>
      <c r="C60" s="223"/>
      <c r="D60" s="137"/>
      <c r="E60" s="55"/>
      <c r="F60" s="55"/>
      <c r="G60" s="56"/>
    </row>
    <row r="61" spans="1:7" x14ac:dyDescent="0.2">
      <c r="A61" s="195" t="s">
        <v>9</v>
      </c>
      <c r="B61" s="196"/>
      <c r="C61" s="216"/>
      <c r="D61" s="135">
        <f t="shared" ref="D61:G62" si="9">D145</f>
        <v>3460.5889999999999</v>
      </c>
      <c r="E61" s="51">
        <f t="shared" si="9"/>
        <v>4519.3990000000003</v>
      </c>
      <c r="F61" s="51">
        <f t="shared" si="9"/>
        <v>4792.2790000000005</v>
      </c>
      <c r="G61" s="52">
        <f t="shared" si="9"/>
        <v>5705.2489999999998</v>
      </c>
    </row>
    <row r="62" spans="1:7" ht="13.5" thickBot="1" x14ac:dyDescent="0.25">
      <c r="A62" s="218" t="s">
        <v>10</v>
      </c>
      <c r="B62" s="219"/>
      <c r="C62" s="220"/>
      <c r="D62" s="136">
        <f t="shared" si="9"/>
        <v>912806</v>
      </c>
      <c r="E62" s="53">
        <f t="shared" si="9"/>
        <v>912806</v>
      </c>
      <c r="F62" s="53">
        <f t="shared" si="9"/>
        <v>912806</v>
      </c>
      <c r="G62" s="54">
        <f t="shared" si="9"/>
        <v>912806</v>
      </c>
    </row>
    <row r="63" spans="1:7" ht="16.5" customHeight="1" x14ac:dyDescent="0.2"/>
    <row r="64" spans="1:7" ht="17.25" customHeight="1" x14ac:dyDescent="0.2">
      <c r="A64" s="147" t="s">
        <v>35</v>
      </c>
      <c r="B64" s="147"/>
      <c r="C64" s="147"/>
      <c r="D64" s="147"/>
      <c r="E64" s="147"/>
      <c r="F64" s="147"/>
      <c r="G64" s="147"/>
    </row>
    <row r="65" spans="1:9" ht="13.5" thickBot="1" x14ac:dyDescent="0.25"/>
    <row r="66" spans="1:9" x14ac:dyDescent="0.2">
      <c r="A66" s="153" t="s">
        <v>8</v>
      </c>
      <c r="B66" s="154"/>
      <c r="C66" s="154"/>
      <c r="D66" s="233" t="s">
        <v>1</v>
      </c>
      <c r="E66" s="193"/>
      <c r="F66" s="193"/>
      <c r="G66" s="194"/>
    </row>
    <row r="67" spans="1:9" ht="13.5" thickBot="1" x14ac:dyDescent="0.25">
      <c r="A67" s="155"/>
      <c r="B67" s="156"/>
      <c r="C67" s="156"/>
      <c r="D67" s="42" t="s">
        <v>2</v>
      </c>
      <c r="E67" s="43" t="s">
        <v>3</v>
      </c>
      <c r="F67" s="43" t="s">
        <v>4</v>
      </c>
      <c r="G67" s="44" t="s">
        <v>0</v>
      </c>
    </row>
    <row r="68" spans="1:9" ht="25.5" customHeight="1" x14ac:dyDescent="0.2">
      <c r="A68" s="176" t="s">
        <v>51</v>
      </c>
      <c r="B68" s="177"/>
      <c r="C68" s="178"/>
      <c r="D68" s="67"/>
      <c r="E68" s="68"/>
      <c r="F68" s="68"/>
      <c r="G68" s="18"/>
    </row>
    <row r="69" spans="1:9" x14ac:dyDescent="0.2">
      <c r="A69" s="195" t="s">
        <v>9</v>
      </c>
      <c r="B69" s="196"/>
      <c r="C69" s="197"/>
      <c r="D69" s="63">
        <f>D152</f>
        <v>2212.6390000000001</v>
      </c>
      <c r="E69" s="38">
        <f>E152</f>
        <v>2380.5889999999999</v>
      </c>
      <c r="F69" s="38">
        <f>F152</f>
        <v>2490.6889999999999</v>
      </c>
      <c r="G69" s="12">
        <f>G152</f>
        <v>2994.8690000000001</v>
      </c>
    </row>
    <row r="70" spans="1:9" x14ac:dyDescent="0.2">
      <c r="A70" s="195" t="s">
        <v>10</v>
      </c>
      <c r="B70" s="196"/>
      <c r="C70" s="197"/>
      <c r="D70" s="63">
        <f>D140</f>
        <v>912806</v>
      </c>
      <c r="E70" s="38">
        <f>E140</f>
        <v>912806</v>
      </c>
      <c r="F70" s="38">
        <f>F140</f>
        <v>912806</v>
      </c>
      <c r="G70" s="12">
        <f>G140</f>
        <v>912806</v>
      </c>
    </row>
    <row r="71" spans="1:9" ht="25.5" customHeight="1" thickBot="1" x14ac:dyDescent="0.25">
      <c r="A71" s="226" t="s">
        <v>44</v>
      </c>
      <c r="B71" s="227"/>
      <c r="C71" s="228"/>
      <c r="D71" s="64">
        <f>D91</f>
        <v>992052.9</v>
      </c>
      <c r="E71" s="61">
        <f>E91</f>
        <v>996737.21</v>
      </c>
      <c r="F71" s="61">
        <f>F91</f>
        <v>1127939.3600000001</v>
      </c>
      <c r="G71" s="14">
        <f>G91</f>
        <v>1204205.93</v>
      </c>
    </row>
    <row r="72" spans="1:9" ht="25.5" customHeight="1" x14ac:dyDescent="0.2">
      <c r="A72" s="176" t="s">
        <v>38</v>
      </c>
      <c r="B72" s="177"/>
      <c r="C72" s="178"/>
      <c r="D72" s="67"/>
      <c r="E72" s="68"/>
      <c r="F72" s="68"/>
      <c r="G72" s="18"/>
    </row>
    <row r="73" spans="1:9" x14ac:dyDescent="0.2">
      <c r="A73" s="195" t="s">
        <v>9</v>
      </c>
      <c r="B73" s="196"/>
      <c r="C73" s="197"/>
      <c r="D73" s="63">
        <f>D155</f>
        <v>1777.4889999999998</v>
      </c>
      <c r="E73" s="38">
        <f>E155</f>
        <v>1945.4389999999999</v>
      </c>
      <c r="F73" s="38">
        <f>F155</f>
        <v>2055.5389999999998</v>
      </c>
      <c r="G73" s="12">
        <f>G155</f>
        <v>2559.7189999999996</v>
      </c>
    </row>
    <row r="74" spans="1:9" ht="13.5" customHeight="1" x14ac:dyDescent="0.2">
      <c r="A74" s="195" t="s">
        <v>10</v>
      </c>
      <c r="B74" s="196"/>
      <c r="C74" s="197"/>
      <c r="D74" s="62">
        <f>D143</f>
        <v>912806</v>
      </c>
      <c r="E74" s="38">
        <f>E143</f>
        <v>912806</v>
      </c>
      <c r="F74" s="38">
        <f>F143</f>
        <v>912806</v>
      </c>
      <c r="G74" s="60">
        <f>G143</f>
        <v>912806</v>
      </c>
    </row>
    <row r="75" spans="1:9" ht="27.75" customHeight="1" thickBot="1" x14ac:dyDescent="0.25">
      <c r="A75" s="230" t="s">
        <v>44</v>
      </c>
      <c r="B75" s="231"/>
      <c r="C75" s="232"/>
      <c r="D75" s="80">
        <f>D91</f>
        <v>992052.9</v>
      </c>
      <c r="E75" s="66">
        <f>E91</f>
        <v>996737.21</v>
      </c>
      <c r="F75" s="66">
        <f>F91</f>
        <v>1127939.3600000001</v>
      </c>
      <c r="G75" s="81">
        <f>G91</f>
        <v>1204205.93</v>
      </c>
    </row>
    <row r="76" spans="1:9" ht="25.5" customHeight="1" x14ac:dyDescent="0.2">
      <c r="A76" s="176" t="s">
        <v>39</v>
      </c>
      <c r="B76" s="177"/>
      <c r="C76" s="178"/>
      <c r="D76" s="82"/>
      <c r="E76" s="68"/>
      <c r="F76" s="68"/>
      <c r="G76" s="83"/>
      <c r="H76"/>
      <c r="I76"/>
    </row>
    <row r="77" spans="1:9" x14ac:dyDescent="0.2">
      <c r="A77" s="195" t="s">
        <v>9</v>
      </c>
      <c r="B77" s="196"/>
      <c r="C77" s="197"/>
      <c r="D77" s="62">
        <f>D158</f>
        <v>1779.309</v>
      </c>
      <c r="E77" s="38">
        <f>E158</f>
        <v>1947.259</v>
      </c>
      <c r="F77" s="38">
        <f>F158</f>
        <v>2057.3589999999999</v>
      </c>
      <c r="G77" s="60">
        <f>G158</f>
        <v>2561.5390000000002</v>
      </c>
      <c r="H77"/>
      <c r="I77"/>
    </row>
    <row r="78" spans="1:9" x14ac:dyDescent="0.2">
      <c r="A78" s="195" t="s">
        <v>10</v>
      </c>
      <c r="B78" s="196"/>
      <c r="C78" s="197"/>
      <c r="D78" s="62">
        <f>D146</f>
        <v>912806</v>
      </c>
      <c r="E78" s="38">
        <f>E146</f>
        <v>912806</v>
      </c>
      <c r="F78" s="38">
        <f>F146</f>
        <v>912806</v>
      </c>
      <c r="G78" s="60">
        <f>G146</f>
        <v>912806</v>
      </c>
      <c r="H78"/>
      <c r="I78"/>
    </row>
    <row r="79" spans="1:9" ht="27.75" customHeight="1" thickBot="1" x14ac:dyDescent="0.25">
      <c r="A79" s="226" t="s">
        <v>44</v>
      </c>
      <c r="B79" s="227"/>
      <c r="C79" s="228"/>
      <c r="D79" s="79">
        <f>D91</f>
        <v>992052.9</v>
      </c>
      <c r="E79" s="61">
        <f>E91</f>
        <v>996737.21</v>
      </c>
      <c r="F79" s="61">
        <f>F91</f>
        <v>1127939.3600000001</v>
      </c>
      <c r="G79" s="84">
        <f>G91</f>
        <v>1204205.93</v>
      </c>
      <c r="H79"/>
      <c r="I79"/>
    </row>
    <row r="80" spans="1:9" x14ac:dyDescent="0.2">
      <c r="A80" s="65"/>
      <c r="B80" s="65"/>
      <c r="C80" s="65"/>
    </row>
    <row r="81" spans="1:15" x14ac:dyDescent="0.2">
      <c r="A81" s="20" t="s">
        <v>11</v>
      </c>
    </row>
    <row r="82" spans="1:15" x14ac:dyDescent="0.2">
      <c r="F82" s="210" t="s">
        <v>26</v>
      </c>
      <c r="G82" s="210"/>
      <c r="H82" s="21"/>
      <c r="M82" s="187"/>
      <c r="N82" s="187"/>
      <c r="O82" s="187"/>
    </row>
    <row r="83" spans="1:15" ht="12.75" customHeight="1" x14ac:dyDescent="0.2">
      <c r="A83" s="225" t="s">
        <v>12</v>
      </c>
      <c r="B83" s="225"/>
      <c r="C83" s="225"/>
      <c r="D83" s="213" t="s">
        <v>1</v>
      </c>
      <c r="E83" s="213"/>
      <c r="F83" s="213"/>
      <c r="G83" s="213"/>
      <c r="H83" s="23"/>
      <c r="I83" s="24"/>
      <c r="J83" s="24"/>
      <c r="K83" s="24"/>
      <c r="L83" s="24"/>
      <c r="M83" s="24"/>
      <c r="N83" s="24"/>
      <c r="O83" s="24"/>
    </row>
    <row r="84" spans="1:15" x14ac:dyDescent="0.2">
      <c r="A84" s="225"/>
      <c r="B84" s="225"/>
      <c r="C84" s="225"/>
      <c r="D84" s="22" t="s">
        <v>2</v>
      </c>
      <c r="E84" s="22" t="s">
        <v>3</v>
      </c>
      <c r="F84" s="22" t="s">
        <v>4</v>
      </c>
      <c r="G84" s="22" t="s">
        <v>0</v>
      </c>
      <c r="H84" s="183"/>
      <c r="I84" s="183"/>
      <c r="J84" s="24"/>
      <c r="K84" s="24"/>
      <c r="L84" s="183"/>
      <c r="M84" s="183"/>
      <c r="N84" s="183"/>
      <c r="O84" s="183"/>
    </row>
    <row r="85" spans="1:15" ht="15" customHeight="1" x14ac:dyDescent="0.2">
      <c r="A85" s="229" t="s">
        <v>52</v>
      </c>
      <c r="B85" s="229"/>
      <c r="C85" s="229"/>
      <c r="D85" s="103"/>
      <c r="E85" s="103"/>
      <c r="F85" s="103"/>
      <c r="G85" s="103"/>
      <c r="H85" s="183"/>
      <c r="I85" s="183"/>
      <c r="J85" s="25"/>
      <c r="K85" s="25"/>
      <c r="L85" s="183"/>
      <c r="M85" s="183"/>
      <c r="N85" s="183"/>
      <c r="O85" s="183"/>
    </row>
    <row r="86" spans="1:15" ht="25.5" customHeight="1" x14ac:dyDescent="0.2">
      <c r="A86" s="224" t="s">
        <v>53</v>
      </c>
      <c r="B86" s="224"/>
      <c r="C86" s="224"/>
      <c r="D86" s="69">
        <v>650</v>
      </c>
      <c r="E86" s="69">
        <f t="shared" ref="E86:G88" si="10">D86</f>
        <v>650</v>
      </c>
      <c r="F86" s="69">
        <f t="shared" si="10"/>
        <v>650</v>
      </c>
      <c r="G86" s="69">
        <f t="shared" si="10"/>
        <v>650</v>
      </c>
      <c r="H86" s="6"/>
      <c r="I86" s="6"/>
      <c r="J86" s="25"/>
      <c r="K86" s="25"/>
      <c r="L86" s="6"/>
      <c r="M86" s="6"/>
      <c r="N86" s="6"/>
      <c r="O86" s="6"/>
    </row>
    <row r="87" spans="1:15" ht="26.25" customHeight="1" x14ac:dyDescent="0.2">
      <c r="A87" s="224" t="s">
        <v>45</v>
      </c>
      <c r="B87" s="224"/>
      <c r="C87" s="224"/>
      <c r="D87" s="69">
        <v>214.85</v>
      </c>
      <c r="E87" s="69">
        <f t="shared" si="10"/>
        <v>214.85</v>
      </c>
      <c r="F87" s="69">
        <f t="shared" si="10"/>
        <v>214.85</v>
      </c>
      <c r="G87" s="69">
        <f t="shared" si="10"/>
        <v>214.85</v>
      </c>
      <c r="H87" s="6"/>
      <c r="I87" s="6"/>
      <c r="J87" s="25"/>
      <c r="K87" s="25"/>
      <c r="L87" s="6"/>
      <c r="M87" s="6"/>
      <c r="N87" s="6"/>
      <c r="O87" s="6"/>
    </row>
    <row r="88" spans="1:15" ht="26.25" customHeight="1" x14ac:dyDescent="0.2">
      <c r="A88" s="224" t="s">
        <v>46</v>
      </c>
      <c r="B88" s="224"/>
      <c r="C88" s="224"/>
      <c r="D88" s="69">
        <v>216.67</v>
      </c>
      <c r="E88" s="69">
        <f t="shared" si="10"/>
        <v>216.67</v>
      </c>
      <c r="F88" s="69">
        <f t="shared" si="10"/>
        <v>216.67</v>
      </c>
      <c r="G88" s="69">
        <f t="shared" si="10"/>
        <v>216.67</v>
      </c>
      <c r="H88" s="6"/>
      <c r="I88" s="6"/>
      <c r="J88" s="25"/>
      <c r="K88" s="25"/>
      <c r="L88" s="6"/>
      <c r="M88" s="6"/>
      <c r="N88" s="6"/>
      <c r="O88" s="6"/>
    </row>
    <row r="89" spans="1:15" x14ac:dyDescent="0.2">
      <c r="A89" s="184" t="s">
        <v>14</v>
      </c>
      <c r="B89" s="184"/>
      <c r="C89" s="184"/>
      <c r="D89" s="3">
        <v>1829.06</v>
      </c>
      <c r="E89" s="3">
        <v>2887.87</v>
      </c>
      <c r="F89" s="3">
        <v>3160.75</v>
      </c>
      <c r="G89" s="3">
        <v>4073.72</v>
      </c>
      <c r="H89" s="183"/>
      <c r="I89" s="183"/>
      <c r="J89" s="25"/>
      <c r="K89" s="25"/>
      <c r="L89" s="183"/>
      <c r="M89" s="183"/>
      <c r="N89" s="183"/>
      <c r="O89" s="183"/>
    </row>
    <row r="90" spans="1:15" ht="14.25" customHeight="1" x14ac:dyDescent="0.2">
      <c r="A90" s="184" t="s">
        <v>15</v>
      </c>
      <c r="B90" s="184"/>
      <c r="C90" s="184"/>
      <c r="D90" s="2"/>
      <c r="E90" s="2"/>
      <c r="F90" s="2"/>
      <c r="G90" s="2"/>
      <c r="H90" s="6"/>
      <c r="I90" s="6"/>
      <c r="J90" s="25"/>
      <c r="K90" s="25"/>
      <c r="L90" s="6"/>
      <c r="M90" s="6"/>
      <c r="N90" s="6"/>
      <c r="O90" s="6"/>
    </row>
    <row r="91" spans="1:15" x14ac:dyDescent="0.2">
      <c r="A91" s="185" t="s">
        <v>36</v>
      </c>
      <c r="B91" s="185"/>
      <c r="C91" s="185"/>
      <c r="D91" s="3">
        <v>992052.9</v>
      </c>
      <c r="E91" s="3">
        <v>996737.21</v>
      </c>
      <c r="F91" s="3">
        <v>1127939.3600000001</v>
      </c>
      <c r="G91" s="3">
        <v>1204205.93</v>
      </c>
      <c r="H91" s="26"/>
      <c r="I91" s="6"/>
      <c r="J91" s="27"/>
      <c r="K91" s="27"/>
      <c r="L91" s="6"/>
      <c r="M91" s="6"/>
      <c r="N91" s="6"/>
      <c r="O91" s="6"/>
    </row>
    <row r="92" spans="1:15" ht="21.75" customHeight="1" x14ac:dyDescent="0.2">
      <c r="A92" s="185" t="s">
        <v>13</v>
      </c>
      <c r="B92" s="185"/>
      <c r="C92" s="185"/>
      <c r="D92" s="69">
        <v>147.78</v>
      </c>
      <c r="E92" s="2">
        <v>315.73</v>
      </c>
      <c r="F92" s="2">
        <v>425.83</v>
      </c>
      <c r="G92" s="2">
        <v>930.01</v>
      </c>
      <c r="H92" s="24"/>
      <c r="I92" s="6"/>
      <c r="J92" s="25"/>
      <c r="K92" s="25"/>
      <c r="L92" s="6"/>
      <c r="M92" s="6"/>
      <c r="N92" s="6"/>
      <c r="O92" s="6"/>
    </row>
    <row r="93" spans="1:15" x14ac:dyDescent="0.2">
      <c r="A93" s="184" t="s">
        <v>29</v>
      </c>
      <c r="B93" s="184"/>
      <c r="C93" s="184"/>
      <c r="D93" s="89">
        <f>1.329+5.161+0.369</f>
        <v>6.8589999999999991</v>
      </c>
      <c r="E93" s="89">
        <f>D93</f>
        <v>6.8589999999999991</v>
      </c>
      <c r="F93" s="89">
        <f>E93</f>
        <v>6.8589999999999991</v>
      </c>
      <c r="G93" s="89">
        <f>F93</f>
        <v>6.8589999999999991</v>
      </c>
      <c r="H93" s="183"/>
      <c r="I93" s="183"/>
      <c r="J93" s="25"/>
      <c r="K93" s="25"/>
      <c r="L93" s="183"/>
      <c r="M93" s="183"/>
      <c r="N93" s="183"/>
      <c r="O93" s="183"/>
    </row>
    <row r="94" spans="1:15" x14ac:dyDescent="0.2">
      <c r="A94" s="186" t="s">
        <v>49</v>
      </c>
      <c r="B94" s="186"/>
      <c r="C94" s="186"/>
      <c r="D94" s="214">
        <v>1408</v>
      </c>
      <c r="E94" s="214"/>
      <c r="F94" s="214"/>
      <c r="G94" s="214"/>
      <c r="J94" s="28"/>
      <c r="K94" s="28"/>
    </row>
    <row r="95" spans="1:15" x14ac:dyDescent="0.2">
      <c r="A95" s="186" t="s">
        <v>50</v>
      </c>
      <c r="B95" s="186"/>
      <c r="C95" s="186"/>
      <c r="D95" s="214">
        <v>912806</v>
      </c>
      <c r="E95" s="214"/>
      <c r="F95" s="214"/>
      <c r="G95" s="214"/>
      <c r="J95" s="28"/>
      <c r="K95" s="28"/>
    </row>
    <row r="96" spans="1:15" ht="21.75" customHeight="1" x14ac:dyDescent="0.2">
      <c r="A96" s="186" t="s">
        <v>47</v>
      </c>
      <c r="B96" s="186"/>
      <c r="C96" s="186"/>
      <c r="D96" s="214">
        <f>ROUND(D94+ROUND(12/6000,8)*D95,0)</f>
        <v>3234</v>
      </c>
      <c r="E96" s="214">
        <f t="shared" ref="E96:G96" si="11">ROUND(12/5750,8)</f>
        <v>2.0869600000000001E-3</v>
      </c>
      <c r="F96" s="214">
        <f t="shared" si="11"/>
        <v>2.0869600000000001E-3</v>
      </c>
      <c r="G96" s="214">
        <f t="shared" si="11"/>
        <v>2.0869600000000001E-3</v>
      </c>
      <c r="H96" s="29">
        <f>D94+D95*D97</f>
        <v>3234</v>
      </c>
      <c r="J96" s="28"/>
      <c r="K96" s="28"/>
    </row>
    <row r="97" spans="1:31" x14ac:dyDescent="0.2">
      <c r="A97" s="186" t="s">
        <v>31</v>
      </c>
      <c r="B97" s="186"/>
      <c r="C97" s="186"/>
      <c r="D97" s="215">
        <f>(D96-D94)/D95</f>
        <v>2.0004250629377983E-3</v>
      </c>
      <c r="E97" s="215"/>
      <c r="F97" s="215"/>
      <c r="G97" s="215"/>
      <c r="J97" s="28"/>
      <c r="K97" s="28"/>
    </row>
    <row r="98" spans="1:31" x14ac:dyDescent="0.2">
      <c r="A98" s="85"/>
      <c r="B98" s="85"/>
      <c r="C98" s="85"/>
      <c r="D98" s="86"/>
      <c r="E98" s="86"/>
      <c r="F98" s="86"/>
      <c r="G98" s="86"/>
      <c r="J98" s="28"/>
      <c r="K98" s="28"/>
    </row>
    <row r="99" spans="1:31" ht="32.25" customHeight="1" x14ac:dyDescent="0.2">
      <c r="A99" s="212"/>
      <c r="B99" s="212"/>
      <c r="C99" s="212"/>
      <c r="D99" s="59">
        <f>B101</f>
        <v>912806</v>
      </c>
      <c r="E99" s="59">
        <f t="shared" ref="E99:G101" si="12">D99</f>
        <v>912806</v>
      </c>
      <c r="F99" s="59">
        <f t="shared" si="12"/>
        <v>912806</v>
      </c>
      <c r="G99" s="88">
        <f t="shared" si="12"/>
        <v>912806</v>
      </c>
      <c r="H99" s="211"/>
      <c r="I99" s="211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x14ac:dyDescent="0.2">
      <c r="A100" s="30" t="s">
        <v>27</v>
      </c>
      <c r="B100" s="30" t="s">
        <v>28</v>
      </c>
      <c r="C100" s="31" t="s">
        <v>16</v>
      </c>
      <c r="D100" s="38">
        <f>A101</f>
        <v>1408</v>
      </c>
      <c r="E100" s="38">
        <f>D100</f>
        <v>1408</v>
      </c>
      <c r="F100" s="38">
        <f t="shared" si="12"/>
        <v>1408</v>
      </c>
      <c r="G100" s="38">
        <f>F100</f>
        <v>1408</v>
      </c>
    </row>
    <row r="101" spans="1:31" x14ac:dyDescent="0.2">
      <c r="A101" s="70">
        <f>D94</f>
        <v>1408</v>
      </c>
      <c r="B101" s="70">
        <f>D95</f>
        <v>912806</v>
      </c>
      <c r="C101" s="87">
        <f>(D101-A101)/B101</f>
        <v>2.0004250629377983E-3</v>
      </c>
      <c r="D101" s="71">
        <f>D96</f>
        <v>3234</v>
      </c>
      <c r="E101" s="71">
        <f t="shared" si="12"/>
        <v>3234</v>
      </c>
      <c r="F101" s="71">
        <f>E101</f>
        <v>3234</v>
      </c>
      <c r="G101" s="71">
        <f>F101</f>
        <v>3234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31" x14ac:dyDescent="0.2">
      <c r="A102" s="32"/>
      <c r="B102" s="32"/>
      <c r="C102" s="32"/>
      <c r="D102" s="22" t="s">
        <v>2</v>
      </c>
      <c r="E102" s="22" t="s">
        <v>3</v>
      </c>
      <c r="F102" s="22" t="s">
        <v>4</v>
      </c>
      <c r="G102" s="22" t="s">
        <v>0</v>
      </c>
      <c r="H102" s="33"/>
      <c r="I102" s="33"/>
      <c r="J102" s="33"/>
      <c r="K102" s="183"/>
      <c r="L102" s="183"/>
      <c r="M102" s="183"/>
      <c r="N102" s="183"/>
      <c r="O102" s="183"/>
      <c r="P102" s="183"/>
      <c r="Q102" s="183"/>
      <c r="R102" s="183"/>
      <c r="S102" s="28"/>
    </row>
    <row r="103" spans="1:31" x14ac:dyDescent="0.2">
      <c r="A103" s="32"/>
      <c r="B103" s="32"/>
      <c r="C103" s="113" t="s">
        <v>48</v>
      </c>
      <c r="D103" s="34"/>
      <c r="E103" s="34"/>
      <c r="F103" s="34"/>
      <c r="G103" s="34"/>
      <c r="H103" s="33"/>
      <c r="I103" s="33"/>
      <c r="J103" s="33"/>
      <c r="K103" s="183"/>
      <c r="L103" s="183"/>
      <c r="M103" s="183"/>
      <c r="N103" s="183"/>
      <c r="O103" s="183"/>
      <c r="P103" s="183"/>
      <c r="Q103" s="183"/>
      <c r="R103" s="183"/>
      <c r="S103" s="28"/>
    </row>
    <row r="104" spans="1:31" ht="10.5" customHeight="1" thickBot="1" x14ac:dyDescent="0.25">
      <c r="A104" s="143"/>
      <c r="B104" s="144"/>
      <c r="C104" s="142"/>
      <c r="D104" s="107"/>
      <c r="E104" s="107"/>
      <c r="F104" s="107"/>
      <c r="G104" s="107"/>
      <c r="H104" s="33"/>
      <c r="I104" s="33"/>
      <c r="J104" s="33"/>
      <c r="K104" s="6"/>
      <c r="L104" s="6"/>
      <c r="M104" s="6"/>
      <c r="N104" s="6"/>
      <c r="O104" s="6"/>
      <c r="P104" s="6"/>
      <c r="Q104" s="6"/>
      <c r="R104" s="6"/>
      <c r="S104" s="28"/>
    </row>
    <row r="105" spans="1:31" ht="26.25" customHeight="1" x14ac:dyDescent="0.2">
      <c r="A105" s="234" t="s">
        <v>51</v>
      </c>
      <c r="B105" s="235"/>
      <c r="C105" s="236"/>
      <c r="D105" s="108">
        <f>D101+D86+D89+D93</f>
        <v>5719.9189999999999</v>
      </c>
      <c r="E105" s="108">
        <f>E101+E86+E89+E93</f>
        <v>6778.7290000000003</v>
      </c>
      <c r="F105" s="108">
        <f>F101+F86+F89+F93</f>
        <v>7051.6090000000004</v>
      </c>
      <c r="G105" s="109">
        <f>G101+G86+G89+G93</f>
        <v>7964.5789999999997</v>
      </c>
      <c r="H105" s="33"/>
      <c r="I105" s="33"/>
      <c r="J105" s="33"/>
      <c r="K105" s="6"/>
      <c r="L105" s="6"/>
      <c r="M105" s="6"/>
      <c r="N105" s="6"/>
      <c r="O105" s="6"/>
      <c r="P105" s="6"/>
      <c r="Q105" s="6"/>
      <c r="R105" s="6"/>
      <c r="S105" s="28"/>
    </row>
    <row r="106" spans="1:31" ht="25.5" customHeight="1" x14ac:dyDescent="0.2">
      <c r="A106" s="204" t="s">
        <v>38</v>
      </c>
      <c r="B106" s="205"/>
      <c r="C106" s="237"/>
      <c r="D106" s="34">
        <f>D101+D87+D89+D93</f>
        <v>5284.7690000000002</v>
      </c>
      <c r="E106" s="34">
        <f>E101+E87+E89+E93</f>
        <v>6343.5789999999997</v>
      </c>
      <c r="F106" s="34">
        <f>F101+F87+F89+F93</f>
        <v>6616.4590000000007</v>
      </c>
      <c r="G106" s="110">
        <f>G101+G87+G89+G93</f>
        <v>7529.4290000000001</v>
      </c>
      <c r="H106" s="33"/>
      <c r="I106" s="33"/>
      <c r="J106" s="33"/>
      <c r="K106" s="6"/>
      <c r="L106" s="6"/>
      <c r="M106" s="6"/>
      <c r="N106" s="6"/>
      <c r="O106" s="6"/>
      <c r="P106" s="6"/>
      <c r="Q106" s="6"/>
      <c r="R106" s="6"/>
      <c r="S106" s="28"/>
    </row>
    <row r="107" spans="1:31" ht="27" customHeight="1" thickBot="1" x14ac:dyDescent="0.25">
      <c r="A107" s="207" t="s">
        <v>39</v>
      </c>
      <c r="B107" s="208"/>
      <c r="C107" s="238"/>
      <c r="D107" s="111">
        <f>D101+D88+D89+D93</f>
        <v>5286.5889999999999</v>
      </c>
      <c r="E107" s="111">
        <f>E101+E88+E89+E93</f>
        <v>6345.3990000000003</v>
      </c>
      <c r="F107" s="111">
        <f>F101+F88+F89+F93</f>
        <v>6618.2790000000005</v>
      </c>
      <c r="G107" s="112">
        <f>G101+G88+G89+G93</f>
        <v>7531.2489999999998</v>
      </c>
      <c r="H107" s="33"/>
      <c r="I107" s="33"/>
      <c r="J107" s="33"/>
      <c r="K107" s="6"/>
      <c r="L107" s="6"/>
      <c r="M107" s="6"/>
      <c r="N107" s="6"/>
      <c r="O107" s="6"/>
      <c r="P107" s="6"/>
      <c r="Q107" s="6"/>
      <c r="R107" s="6"/>
      <c r="S107" s="28"/>
    </row>
    <row r="108" spans="1:31" x14ac:dyDescent="0.2">
      <c r="A108" s="129"/>
      <c r="B108" s="139"/>
      <c r="C108" s="140"/>
      <c r="D108" s="73"/>
      <c r="E108" s="73"/>
      <c r="F108" s="73"/>
      <c r="G108" s="73"/>
      <c r="H108" s="24"/>
      <c r="I108" s="24"/>
      <c r="J108" s="24"/>
      <c r="K108" s="183"/>
      <c r="L108" s="183"/>
      <c r="M108" s="183"/>
      <c r="N108" s="183"/>
      <c r="O108" s="183"/>
      <c r="P108" s="183"/>
      <c r="Q108" s="183"/>
      <c r="R108" s="183"/>
      <c r="S108" s="28"/>
    </row>
    <row r="109" spans="1:31" ht="15" customHeight="1" x14ac:dyDescent="0.2">
      <c r="A109" s="141"/>
      <c r="B109" s="141"/>
      <c r="C109" s="126" t="s">
        <v>17</v>
      </c>
      <c r="D109" s="138"/>
      <c r="E109" s="138"/>
      <c r="F109" s="138"/>
      <c r="G109" s="104"/>
      <c r="H109" s="24"/>
      <c r="I109" s="24"/>
      <c r="J109" s="24"/>
      <c r="K109" s="6"/>
      <c r="L109" s="6"/>
      <c r="M109" s="6"/>
      <c r="N109" s="6"/>
      <c r="O109" s="6"/>
      <c r="P109" s="6"/>
      <c r="Q109" s="6"/>
      <c r="R109" s="6"/>
      <c r="S109" s="28"/>
    </row>
    <row r="110" spans="1:31" ht="13.5" thickBot="1" x14ac:dyDescent="0.25">
      <c r="A110" s="114"/>
      <c r="B110" s="115"/>
      <c r="C110" s="115"/>
      <c r="D110" s="116"/>
      <c r="E110" s="116"/>
      <c r="F110" s="116"/>
      <c r="G110" s="116"/>
      <c r="H110" s="24"/>
      <c r="I110" s="24"/>
      <c r="J110" s="24"/>
      <c r="K110" s="183"/>
      <c r="L110" s="183"/>
      <c r="M110" s="183"/>
      <c r="N110" s="183"/>
      <c r="O110" s="183"/>
      <c r="P110" s="183"/>
      <c r="Q110" s="183"/>
      <c r="R110" s="183"/>
      <c r="S110" s="28"/>
    </row>
    <row r="111" spans="1:31" ht="25.5" customHeight="1" x14ac:dyDescent="0.2">
      <c r="A111" s="234" t="s">
        <v>51</v>
      </c>
      <c r="B111" s="235"/>
      <c r="C111" s="235"/>
      <c r="D111" s="73"/>
      <c r="E111" s="73"/>
      <c r="F111" s="73"/>
      <c r="G111" s="74"/>
      <c r="H111" s="24"/>
      <c r="I111" s="24"/>
      <c r="J111" s="24"/>
      <c r="K111" s="6"/>
      <c r="L111" s="6"/>
      <c r="M111" s="6"/>
      <c r="N111" s="6"/>
      <c r="O111" s="6"/>
      <c r="P111" s="6"/>
      <c r="Q111" s="6"/>
      <c r="R111" s="6"/>
      <c r="S111" s="28"/>
    </row>
    <row r="112" spans="1:31" x14ac:dyDescent="0.2">
      <c r="A112" s="106">
        <v>1030.99</v>
      </c>
      <c r="B112" s="1"/>
      <c r="C112" s="1" t="s">
        <v>18</v>
      </c>
      <c r="D112" s="35">
        <f>$A$112+D86+D89+D93</f>
        <v>3516.9090000000001</v>
      </c>
      <c r="E112" s="35">
        <f>$A$112+E86+E89+E93</f>
        <v>4575.7190000000001</v>
      </c>
      <c r="F112" s="35">
        <f>$A$112+F86+F89+F93</f>
        <v>4848.5990000000002</v>
      </c>
      <c r="G112" s="75">
        <f>$A$112+G86+G89+G93</f>
        <v>5761.5690000000004</v>
      </c>
      <c r="H112" s="24"/>
      <c r="I112" s="24"/>
      <c r="J112" s="24"/>
      <c r="K112" s="6"/>
      <c r="L112" s="6"/>
      <c r="M112" s="6"/>
      <c r="N112" s="6"/>
      <c r="O112" s="6"/>
      <c r="P112" s="6"/>
      <c r="Q112" s="6"/>
      <c r="R112" s="6"/>
      <c r="S112" s="28"/>
    </row>
    <row r="113" spans="1:19" x14ac:dyDescent="0.2">
      <c r="A113" s="106">
        <v>2716.03</v>
      </c>
      <c r="B113" s="1"/>
      <c r="C113" s="1" t="s">
        <v>19</v>
      </c>
      <c r="D113" s="35">
        <f>$A$113+D86+D89+D93</f>
        <v>5201.9490000000005</v>
      </c>
      <c r="E113" s="35">
        <f>$A$113+E86+E89+E93</f>
        <v>6260.759</v>
      </c>
      <c r="F113" s="35">
        <f>$A$113+F86+F89+F93</f>
        <v>6533.639000000001</v>
      </c>
      <c r="G113" s="75">
        <f>$A$113+G86+G89+G93</f>
        <v>7446.6090000000004</v>
      </c>
      <c r="H113" s="24"/>
      <c r="I113" s="24"/>
      <c r="J113" s="24"/>
      <c r="K113" s="6"/>
      <c r="L113" s="6"/>
      <c r="M113" s="6"/>
      <c r="N113" s="6"/>
      <c r="O113" s="6"/>
      <c r="P113" s="6"/>
      <c r="Q113" s="6"/>
      <c r="R113" s="6"/>
      <c r="S113" s="28"/>
    </row>
    <row r="114" spans="1:19" x14ac:dyDescent="0.2">
      <c r="A114" s="97">
        <v>7511.21</v>
      </c>
      <c r="B114" s="1"/>
      <c r="C114" s="1" t="s">
        <v>20</v>
      </c>
      <c r="D114" s="35">
        <f>$A$114+D86+D89+D93</f>
        <v>9997.1290000000008</v>
      </c>
      <c r="E114" s="35">
        <f>$A$114+E86+E89+E93</f>
        <v>11055.939</v>
      </c>
      <c r="F114" s="35">
        <f>$A$114+F86+F89+F93</f>
        <v>11328.819</v>
      </c>
      <c r="G114" s="75">
        <f>$A$114+G86+G89+G93</f>
        <v>12241.789000000001</v>
      </c>
      <c r="H114" s="24"/>
      <c r="I114" s="24"/>
      <c r="J114" s="24"/>
      <c r="K114" s="6"/>
      <c r="L114" s="6"/>
      <c r="M114" s="6"/>
      <c r="N114" s="6"/>
      <c r="O114" s="6"/>
      <c r="P114" s="6"/>
      <c r="Q114" s="6"/>
      <c r="R114" s="6"/>
      <c r="S114" s="28"/>
    </row>
    <row r="115" spans="1:19" ht="26.25" customHeight="1" x14ac:dyDescent="0.2">
      <c r="A115" s="204" t="s">
        <v>38</v>
      </c>
      <c r="B115" s="205"/>
      <c r="C115" s="205"/>
      <c r="D115" s="35"/>
      <c r="E115" s="35"/>
      <c r="F115" s="35"/>
      <c r="G115" s="75"/>
      <c r="H115" s="24"/>
      <c r="I115" s="24"/>
      <c r="J115" s="24"/>
      <c r="K115" s="6"/>
      <c r="L115" s="6"/>
      <c r="M115" s="6"/>
      <c r="N115" s="6"/>
      <c r="O115" s="6"/>
      <c r="P115" s="6"/>
      <c r="Q115" s="6"/>
      <c r="R115" s="6"/>
      <c r="S115" s="28"/>
    </row>
    <row r="116" spans="1:19" x14ac:dyDescent="0.2">
      <c r="A116" s="90">
        <f>A112</f>
        <v>1030.99</v>
      </c>
      <c r="B116" s="1"/>
      <c r="C116" s="1" t="s">
        <v>18</v>
      </c>
      <c r="D116" s="35">
        <f>$A$116+D87+D89+D93</f>
        <v>3081.7589999999996</v>
      </c>
      <c r="E116" s="35">
        <f>$A$116+E87+E89+E93</f>
        <v>4140.5690000000004</v>
      </c>
      <c r="F116" s="35">
        <f>$A$116+F87+F89+F93</f>
        <v>4413.4490000000005</v>
      </c>
      <c r="G116" s="75">
        <f>$A$116+G87+G89+G93</f>
        <v>5326.4189999999999</v>
      </c>
      <c r="H116" s="24"/>
      <c r="I116" s="24"/>
      <c r="J116" s="24"/>
      <c r="K116" s="6"/>
      <c r="L116" s="6"/>
      <c r="M116" s="6"/>
      <c r="N116" s="6"/>
      <c r="O116" s="6"/>
      <c r="P116" s="6"/>
      <c r="Q116" s="6"/>
      <c r="R116" s="6"/>
      <c r="S116" s="28"/>
    </row>
    <row r="117" spans="1:19" x14ac:dyDescent="0.2">
      <c r="A117" s="90">
        <f>A113</f>
        <v>2716.03</v>
      </c>
      <c r="B117" s="1"/>
      <c r="C117" s="1" t="s">
        <v>19</v>
      </c>
      <c r="D117" s="35">
        <f>$A$117+D87+D89+D93</f>
        <v>4766.7990000000009</v>
      </c>
      <c r="E117" s="35">
        <f>$A$117+E87+E89+E93</f>
        <v>5825.6090000000004</v>
      </c>
      <c r="F117" s="35">
        <f>$A$117+F87+F89+F93</f>
        <v>6098.4890000000005</v>
      </c>
      <c r="G117" s="75">
        <f>$A$117+G87+G89+G93</f>
        <v>7011.4590000000007</v>
      </c>
      <c r="H117" s="24"/>
      <c r="I117" s="24"/>
      <c r="J117" s="24"/>
      <c r="K117" s="6"/>
      <c r="L117" s="6"/>
      <c r="M117" s="6"/>
      <c r="N117" s="6"/>
      <c r="O117" s="6"/>
      <c r="P117" s="6"/>
      <c r="Q117" s="6"/>
      <c r="R117" s="6"/>
      <c r="S117" s="28"/>
    </row>
    <row r="118" spans="1:19" x14ac:dyDescent="0.2">
      <c r="A118" s="91">
        <f>A114</f>
        <v>7511.21</v>
      </c>
      <c r="B118" s="1"/>
      <c r="C118" s="1" t="s">
        <v>20</v>
      </c>
      <c r="D118" s="35">
        <f>$A$118+D87+D89+D93</f>
        <v>9561.9790000000012</v>
      </c>
      <c r="E118" s="35">
        <f>$A$118+E87+E89+E93</f>
        <v>10620.789000000001</v>
      </c>
      <c r="F118" s="35">
        <f>$A$118+F87+F89+F93</f>
        <v>10893.669000000002</v>
      </c>
      <c r="G118" s="75">
        <f>$A$118+G87+G89+G93</f>
        <v>11806.639000000001</v>
      </c>
      <c r="H118" s="24"/>
      <c r="I118" s="24"/>
      <c r="J118" s="24"/>
      <c r="K118" s="6"/>
      <c r="L118" s="6"/>
      <c r="M118" s="6"/>
      <c r="N118" s="6"/>
      <c r="O118" s="6"/>
      <c r="P118" s="6"/>
      <c r="Q118" s="6"/>
      <c r="R118" s="6"/>
      <c r="S118" s="28"/>
    </row>
    <row r="119" spans="1:19" ht="27.75" customHeight="1" x14ac:dyDescent="0.2">
      <c r="A119" s="204" t="s">
        <v>39</v>
      </c>
      <c r="B119" s="205"/>
      <c r="C119" s="205"/>
      <c r="D119" s="35"/>
      <c r="E119" s="35"/>
      <c r="F119" s="35"/>
      <c r="G119" s="75"/>
      <c r="H119" s="24"/>
      <c r="I119" s="24"/>
      <c r="J119" s="24"/>
      <c r="K119" s="6"/>
      <c r="L119" s="6"/>
      <c r="M119" s="6"/>
      <c r="N119" s="6"/>
      <c r="O119" s="6"/>
      <c r="P119" s="6"/>
      <c r="Q119" s="6"/>
      <c r="R119" s="6"/>
      <c r="S119" s="28"/>
    </row>
    <row r="120" spans="1:19" x14ac:dyDescent="0.2">
      <c r="A120" s="90">
        <f>A116</f>
        <v>1030.99</v>
      </c>
      <c r="B120" s="1"/>
      <c r="C120" s="1" t="s">
        <v>18</v>
      </c>
      <c r="D120" s="35">
        <f>$A$120+D88+D89+D93</f>
        <v>3083.5790000000002</v>
      </c>
      <c r="E120" s="35">
        <f>$A$120+E88+E89+E93</f>
        <v>4142.3890000000001</v>
      </c>
      <c r="F120" s="35">
        <f>$A$120+F88+F89+F93</f>
        <v>4415.2690000000002</v>
      </c>
      <c r="G120" s="75">
        <f>$A$120+G88+G89+G93</f>
        <v>5328.2390000000005</v>
      </c>
      <c r="H120" s="24"/>
      <c r="I120" s="24"/>
      <c r="J120" s="24"/>
      <c r="K120" s="6"/>
      <c r="L120" s="6"/>
      <c r="M120" s="6"/>
      <c r="N120" s="6"/>
      <c r="O120" s="6"/>
      <c r="P120" s="6"/>
      <c r="Q120" s="6"/>
      <c r="R120" s="6"/>
      <c r="S120" s="28"/>
    </row>
    <row r="121" spans="1:19" x14ac:dyDescent="0.2">
      <c r="A121" s="90">
        <f>A117</f>
        <v>2716.03</v>
      </c>
      <c r="B121" s="1"/>
      <c r="C121" s="1" t="s">
        <v>19</v>
      </c>
      <c r="D121" s="35">
        <f>$A$121+D88+D89+D93</f>
        <v>4768.6190000000006</v>
      </c>
      <c r="E121" s="35">
        <f>$A$121+E88+E89+E93</f>
        <v>5827.4290000000001</v>
      </c>
      <c r="F121" s="35">
        <f>$A$121+F88+F89+F93</f>
        <v>6100.3090000000011</v>
      </c>
      <c r="G121" s="75">
        <f>$A$121+G88+G89+G93</f>
        <v>7013.2790000000005</v>
      </c>
      <c r="H121" s="24"/>
      <c r="I121" s="24"/>
      <c r="J121" s="24"/>
      <c r="K121" s="6"/>
      <c r="L121" s="6"/>
      <c r="M121" s="6"/>
      <c r="N121" s="6"/>
      <c r="O121" s="6"/>
      <c r="P121" s="6"/>
      <c r="Q121" s="6"/>
      <c r="R121" s="6"/>
      <c r="S121" s="28"/>
    </row>
    <row r="122" spans="1:19" ht="13.5" thickBot="1" x14ac:dyDescent="0.25">
      <c r="A122" s="117">
        <f>A118</f>
        <v>7511.21</v>
      </c>
      <c r="B122" s="76"/>
      <c r="C122" s="76" t="s">
        <v>20</v>
      </c>
      <c r="D122" s="77">
        <f>$A$122+D88+D89+D93</f>
        <v>9563.7990000000009</v>
      </c>
      <c r="E122" s="77">
        <f>$A$122+E88+E89+E93</f>
        <v>10622.609</v>
      </c>
      <c r="F122" s="77">
        <f>$A$122+F88+F89+F93</f>
        <v>10895.489000000001</v>
      </c>
      <c r="G122" s="118">
        <f>$A$122+G88+G89+G93</f>
        <v>11808.459000000001</v>
      </c>
      <c r="H122" s="24"/>
      <c r="I122" s="24"/>
      <c r="J122" s="24"/>
      <c r="K122" s="6"/>
      <c r="L122" s="6"/>
      <c r="M122" s="6"/>
      <c r="N122" s="6"/>
      <c r="O122" s="6"/>
      <c r="P122" s="6"/>
      <c r="Q122" s="6"/>
      <c r="R122" s="6"/>
      <c r="S122" s="28"/>
    </row>
    <row r="123" spans="1:19" x14ac:dyDescent="0.2">
      <c r="A123" s="139"/>
      <c r="B123" s="139"/>
      <c r="C123" s="139"/>
      <c r="D123" s="72"/>
      <c r="E123" s="72"/>
      <c r="F123" s="72"/>
      <c r="G123" s="72"/>
      <c r="H123" s="24"/>
      <c r="I123" s="24"/>
      <c r="J123" s="24"/>
      <c r="K123" s="6"/>
      <c r="L123" s="6"/>
      <c r="M123" s="6"/>
      <c r="N123" s="6"/>
      <c r="O123" s="6"/>
      <c r="P123" s="6"/>
      <c r="Q123" s="6"/>
      <c r="R123" s="6"/>
      <c r="S123" s="28"/>
    </row>
    <row r="124" spans="1:19" ht="13.5" thickBot="1" x14ac:dyDescent="0.25">
      <c r="A124" s="119"/>
      <c r="B124" s="120"/>
      <c r="C124" s="120"/>
      <c r="D124" s="121"/>
      <c r="E124" s="121"/>
      <c r="F124" s="121"/>
      <c r="G124" s="121"/>
      <c r="H124" s="37"/>
      <c r="I124" s="37"/>
      <c r="J124" s="37"/>
      <c r="K124" s="183"/>
      <c r="L124" s="183"/>
      <c r="M124" s="183"/>
      <c r="N124" s="183"/>
      <c r="O124" s="183"/>
      <c r="P124" s="183"/>
      <c r="Q124" s="183"/>
      <c r="R124" s="183"/>
      <c r="S124" s="28"/>
    </row>
    <row r="125" spans="1:19" ht="24.75" customHeight="1" x14ac:dyDescent="0.2">
      <c r="A125" s="234" t="s">
        <v>51</v>
      </c>
      <c r="B125" s="235"/>
      <c r="C125" s="235"/>
      <c r="D125" s="10"/>
      <c r="E125" s="10"/>
      <c r="F125" s="10"/>
      <c r="G125" s="18"/>
      <c r="H125" s="37"/>
      <c r="I125" s="37"/>
      <c r="J125" s="37"/>
      <c r="K125" s="6"/>
      <c r="L125" s="6"/>
      <c r="M125" s="6"/>
      <c r="N125" s="6"/>
      <c r="O125" s="6"/>
      <c r="P125" s="6"/>
      <c r="Q125" s="6"/>
      <c r="R125" s="6"/>
      <c r="S125" s="28"/>
    </row>
    <row r="126" spans="1:19" x14ac:dyDescent="0.2">
      <c r="A126" s="146">
        <f>A112</f>
        <v>1030.99</v>
      </c>
      <c r="B126" s="1"/>
      <c r="C126" s="1" t="s">
        <v>18</v>
      </c>
      <c r="D126" s="11">
        <f>$A$126+D86+D89+D93</f>
        <v>3516.9090000000001</v>
      </c>
      <c r="E126" s="11">
        <f>$A$126+E86+E89+E93</f>
        <v>4575.7190000000001</v>
      </c>
      <c r="F126" s="11">
        <f>$A$126+F86+F89+F93</f>
        <v>4848.5990000000002</v>
      </c>
      <c r="G126" s="12">
        <f>$A$126+G86+G89+G93</f>
        <v>5761.5690000000004</v>
      </c>
      <c r="H126" s="37"/>
      <c r="I126" s="37"/>
      <c r="J126" s="37"/>
      <c r="K126" s="6"/>
      <c r="L126" s="6"/>
      <c r="M126" s="6"/>
      <c r="N126" s="6"/>
      <c r="O126" s="6"/>
      <c r="P126" s="6"/>
      <c r="Q126" s="6"/>
      <c r="R126" s="6"/>
      <c r="S126" s="28"/>
    </row>
    <row r="127" spans="1:19" x14ac:dyDescent="0.2">
      <c r="A127" s="124">
        <v>4669.6000000000004</v>
      </c>
      <c r="B127" s="36"/>
      <c r="C127" s="36" t="s">
        <v>21</v>
      </c>
      <c r="D127" s="11">
        <f>$A$127+D86+D89+D93</f>
        <v>7155.5190000000002</v>
      </c>
      <c r="E127" s="11">
        <f>$A$127+E86+E89+E93</f>
        <v>8214.3290000000015</v>
      </c>
      <c r="F127" s="11">
        <f>$A$127+F86+F89+F93</f>
        <v>8487.2090000000007</v>
      </c>
      <c r="G127" s="12">
        <f>$A$127+G86+G89+G93</f>
        <v>9400.1790000000001</v>
      </c>
      <c r="H127" s="37"/>
      <c r="I127" s="37"/>
      <c r="J127" s="37"/>
      <c r="K127" s="6"/>
      <c r="L127" s="6"/>
      <c r="M127" s="6"/>
      <c r="N127" s="6"/>
      <c r="O127" s="6"/>
      <c r="P127" s="6"/>
      <c r="Q127" s="6"/>
      <c r="R127" s="6"/>
      <c r="S127" s="28"/>
    </row>
    <row r="128" spans="1:19" ht="24.75" customHeight="1" x14ac:dyDescent="0.2">
      <c r="A128" s="204" t="s">
        <v>38</v>
      </c>
      <c r="B128" s="205"/>
      <c r="C128" s="205"/>
      <c r="D128" s="11"/>
      <c r="E128" s="11"/>
      <c r="F128" s="11"/>
      <c r="G128" s="12"/>
      <c r="H128" s="37"/>
      <c r="I128" s="37"/>
      <c r="J128" s="37"/>
      <c r="K128" s="6"/>
      <c r="L128" s="6"/>
      <c r="M128" s="6"/>
      <c r="N128" s="6"/>
      <c r="O128" s="6"/>
      <c r="P128" s="6"/>
      <c r="Q128" s="6"/>
      <c r="R128" s="6"/>
      <c r="S128" s="28"/>
    </row>
    <row r="129" spans="1:19" x14ac:dyDescent="0.2">
      <c r="A129" s="90">
        <f>A126</f>
        <v>1030.99</v>
      </c>
      <c r="B129" s="36"/>
      <c r="C129" s="1" t="s">
        <v>18</v>
      </c>
      <c r="D129" s="11">
        <f>$A$129+D87+D89+D93</f>
        <v>3081.7589999999996</v>
      </c>
      <c r="E129" s="11">
        <f>$A$129+E87+E89+E93</f>
        <v>4140.5690000000004</v>
      </c>
      <c r="F129" s="11">
        <f>$A$129+F87+F89+F93</f>
        <v>4413.4490000000005</v>
      </c>
      <c r="G129" s="12">
        <f>$A$129+G87+G89+G93</f>
        <v>5326.4189999999999</v>
      </c>
      <c r="H129" s="37"/>
      <c r="I129" s="37"/>
      <c r="J129" s="37"/>
      <c r="K129" s="6"/>
      <c r="L129" s="6"/>
      <c r="M129" s="6"/>
      <c r="N129" s="6"/>
      <c r="O129" s="6"/>
      <c r="P129" s="6"/>
      <c r="Q129" s="6"/>
      <c r="R129" s="6"/>
      <c r="S129" s="28"/>
    </row>
    <row r="130" spans="1:19" x14ac:dyDescent="0.2">
      <c r="A130" s="90">
        <f>A127</f>
        <v>4669.6000000000004</v>
      </c>
      <c r="B130" s="36"/>
      <c r="C130" s="36" t="s">
        <v>21</v>
      </c>
      <c r="D130" s="11">
        <f>$A$130+D87+D89+D93</f>
        <v>6720.3690000000006</v>
      </c>
      <c r="E130" s="11">
        <f>$A$130+E87+E89+E93</f>
        <v>7779.179000000001</v>
      </c>
      <c r="F130" s="11">
        <f>$A$130+F87+F89+F93</f>
        <v>8052.0590000000011</v>
      </c>
      <c r="G130" s="12">
        <f>$A$130+G87+G89+G93</f>
        <v>8965.0290000000005</v>
      </c>
      <c r="H130" s="37"/>
      <c r="I130" s="37"/>
      <c r="J130" s="37"/>
      <c r="K130" s="6"/>
      <c r="L130" s="6"/>
      <c r="M130" s="6"/>
      <c r="N130" s="6"/>
      <c r="O130" s="6"/>
      <c r="P130" s="6"/>
      <c r="Q130" s="6"/>
      <c r="R130" s="6"/>
      <c r="S130" s="28"/>
    </row>
    <row r="131" spans="1:19" ht="24.75" customHeight="1" x14ac:dyDescent="0.2">
      <c r="A131" s="204" t="s">
        <v>39</v>
      </c>
      <c r="B131" s="205"/>
      <c r="C131" s="205"/>
      <c r="D131" s="11"/>
      <c r="E131" s="11"/>
      <c r="F131" s="11"/>
      <c r="G131" s="12"/>
      <c r="H131" s="37"/>
      <c r="I131" s="37"/>
      <c r="J131" s="37"/>
      <c r="K131" s="6"/>
      <c r="L131" s="6"/>
      <c r="M131" s="6"/>
      <c r="N131" s="6"/>
      <c r="O131" s="6"/>
      <c r="P131" s="6"/>
      <c r="Q131" s="6"/>
      <c r="R131" s="6"/>
      <c r="S131" s="28"/>
    </row>
    <row r="132" spans="1:19" x14ac:dyDescent="0.2">
      <c r="A132" s="90">
        <f>A129</f>
        <v>1030.99</v>
      </c>
      <c r="B132" s="36"/>
      <c r="C132" s="1" t="s">
        <v>18</v>
      </c>
      <c r="D132" s="11">
        <f>$A$132+D88+D89+D93</f>
        <v>3083.5790000000002</v>
      </c>
      <c r="E132" s="11">
        <f>$A$132+E88+E89+E93</f>
        <v>4142.3890000000001</v>
      </c>
      <c r="F132" s="11">
        <f>$A$132+F88+F89+F93</f>
        <v>4415.2690000000002</v>
      </c>
      <c r="G132" s="12">
        <f>$A$132+G88+G89+G93</f>
        <v>5328.2390000000005</v>
      </c>
      <c r="H132" s="37"/>
      <c r="I132" s="37"/>
      <c r="J132" s="37"/>
      <c r="K132" s="6"/>
      <c r="L132" s="6"/>
      <c r="M132" s="6"/>
      <c r="N132" s="6"/>
      <c r="O132" s="6"/>
      <c r="P132" s="6"/>
      <c r="Q132" s="6"/>
      <c r="R132" s="6"/>
      <c r="S132" s="28"/>
    </row>
    <row r="133" spans="1:19" x14ac:dyDescent="0.2">
      <c r="A133" s="90">
        <f>A130</f>
        <v>4669.6000000000004</v>
      </c>
      <c r="B133" s="36"/>
      <c r="C133" s="36" t="s">
        <v>21</v>
      </c>
      <c r="D133" s="11">
        <f>$A$133+D88+D89+D93</f>
        <v>6722.1890000000003</v>
      </c>
      <c r="E133" s="11">
        <f>$A$133+E88+E89+E93</f>
        <v>7780.9990000000007</v>
      </c>
      <c r="F133" s="11">
        <f>$A$133+F88+F89+F93</f>
        <v>8053.8790000000008</v>
      </c>
      <c r="G133" s="12">
        <f>$A$133+G88+G89+G93</f>
        <v>8966.8490000000002</v>
      </c>
      <c r="H133" s="37"/>
      <c r="I133" s="37"/>
      <c r="J133" s="37"/>
      <c r="K133" s="6"/>
      <c r="L133" s="6"/>
      <c r="M133" s="6"/>
      <c r="N133" s="6"/>
      <c r="O133" s="6"/>
      <c r="P133" s="6"/>
      <c r="Q133" s="6"/>
      <c r="R133" s="6"/>
      <c r="S133" s="28"/>
    </row>
    <row r="134" spans="1:19" ht="13.5" thickBot="1" x14ac:dyDescent="0.25">
      <c r="A134" s="125"/>
      <c r="B134" s="93"/>
      <c r="C134" s="93"/>
      <c r="D134" s="13"/>
      <c r="E134" s="13"/>
      <c r="F134" s="13"/>
      <c r="G134" s="14"/>
      <c r="H134" s="37"/>
      <c r="I134" s="37"/>
      <c r="J134" s="37"/>
      <c r="K134" s="6"/>
      <c r="L134" s="6"/>
      <c r="M134" s="6"/>
      <c r="N134" s="6"/>
      <c r="O134" s="6"/>
      <c r="P134" s="6"/>
      <c r="Q134" s="6"/>
      <c r="R134" s="6"/>
      <c r="S134" s="28"/>
    </row>
    <row r="135" spans="1:19" x14ac:dyDescent="0.2">
      <c r="A135" s="129"/>
      <c r="B135" s="129"/>
      <c r="C135" s="140"/>
      <c r="D135" s="123"/>
      <c r="E135" s="123"/>
      <c r="F135" s="123"/>
      <c r="G135" s="123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ht="15" customHeight="1" x14ac:dyDescent="0.2">
      <c r="A136" s="141"/>
      <c r="B136" s="141"/>
      <c r="C136" s="145" t="s">
        <v>22</v>
      </c>
      <c r="D136" s="105"/>
      <c r="E136" s="105"/>
      <c r="F136" s="105"/>
      <c r="G136" s="105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ht="13.5" thickBot="1" x14ac:dyDescent="0.25">
      <c r="A137" s="127"/>
      <c r="B137" s="127"/>
      <c r="C137" s="115"/>
      <c r="D137" s="128"/>
      <c r="E137" s="128"/>
      <c r="F137" s="128"/>
      <c r="G137" s="128"/>
    </row>
    <row r="138" spans="1:19" ht="26.25" customHeight="1" x14ac:dyDescent="0.2">
      <c r="A138" s="234" t="s">
        <v>51</v>
      </c>
      <c r="B138" s="235"/>
      <c r="C138" s="235"/>
      <c r="D138" s="68"/>
      <c r="E138" s="68"/>
      <c r="F138" s="68"/>
      <c r="G138" s="83"/>
    </row>
    <row r="139" spans="1:19" x14ac:dyDescent="0.2">
      <c r="A139" s="94"/>
      <c r="B139" s="31"/>
      <c r="C139" s="1" t="s">
        <v>23</v>
      </c>
      <c r="D139" s="38">
        <f>D100+D86+D89+D93</f>
        <v>3893.9189999999999</v>
      </c>
      <c r="E139" s="38">
        <f>E100+E86+E89+E93</f>
        <v>4952.7290000000003</v>
      </c>
      <c r="F139" s="38">
        <f>F100+F86+F89+F93</f>
        <v>5225.6090000000004</v>
      </c>
      <c r="G139" s="60">
        <f>G100+G86+G89+G93</f>
        <v>6138.5789999999997</v>
      </c>
    </row>
    <row r="140" spans="1:19" x14ac:dyDescent="0.2">
      <c r="A140" s="94"/>
      <c r="B140" s="31"/>
      <c r="C140" s="1" t="s">
        <v>24</v>
      </c>
      <c r="D140" s="38">
        <f>D99</f>
        <v>912806</v>
      </c>
      <c r="E140" s="38">
        <f>E99</f>
        <v>912806</v>
      </c>
      <c r="F140" s="38">
        <f>F99</f>
        <v>912806</v>
      </c>
      <c r="G140" s="60">
        <f>G99</f>
        <v>912806</v>
      </c>
    </row>
    <row r="141" spans="1:19" ht="27.75" customHeight="1" x14ac:dyDescent="0.2">
      <c r="A141" s="204" t="s">
        <v>38</v>
      </c>
      <c r="B141" s="205"/>
      <c r="C141" s="205"/>
      <c r="D141" s="38"/>
      <c r="E141" s="38"/>
      <c r="F141" s="38"/>
      <c r="G141" s="60"/>
    </row>
    <row r="142" spans="1:19" x14ac:dyDescent="0.2">
      <c r="A142" s="94"/>
      <c r="B142" s="31"/>
      <c r="C142" s="1" t="s">
        <v>23</v>
      </c>
      <c r="D142" s="38">
        <f>D100+D87+D89+D93</f>
        <v>3458.7689999999998</v>
      </c>
      <c r="E142" s="38">
        <f>E100+E87+E89+E93</f>
        <v>4517.5789999999997</v>
      </c>
      <c r="F142" s="38">
        <f>F100+F87+F89+F93</f>
        <v>4790.4590000000007</v>
      </c>
      <c r="G142" s="60">
        <f>G100+G87+G89+G93</f>
        <v>5703.4290000000001</v>
      </c>
    </row>
    <row r="143" spans="1:19" x14ac:dyDescent="0.2">
      <c r="A143" s="94"/>
      <c r="B143" s="31"/>
      <c r="C143" s="1" t="s">
        <v>24</v>
      </c>
      <c r="D143" s="38">
        <f>D99</f>
        <v>912806</v>
      </c>
      <c r="E143" s="38">
        <f>E99</f>
        <v>912806</v>
      </c>
      <c r="F143" s="38">
        <f>F99</f>
        <v>912806</v>
      </c>
      <c r="G143" s="60">
        <f>G99</f>
        <v>912806</v>
      </c>
    </row>
    <row r="144" spans="1:19" ht="27.75" customHeight="1" x14ac:dyDescent="0.2">
      <c r="A144" s="204" t="s">
        <v>39</v>
      </c>
      <c r="B144" s="205"/>
      <c r="C144" s="205"/>
      <c r="D144" s="38"/>
      <c r="E144" s="38"/>
      <c r="F144" s="38"/>
      <c r="G144" s="60"/>
    </row>
    <row r="145" spans="1:7" x14ac:dyDescent="0.2">
      <c r="A145" s="94"/>
      <c r="B145" s="31"/>
      <c r="C145" s="1" t="s">
        <v>23</v>
      </c>
      <c r="D145" s="38">
        <f>D100+D88+D89+D93</f>
        <v>3460.5889999999999</v>
      </c>
      <c r="E145" s="38">
        <f>E100+E88+E89+E93</f>
        <v>4519.3990000000003</v>
      </c>
      <c r="F145" s="38">
        <f>F100+F88+F89+F93</f>
        <v>4792.2790000000005</v>
      </c>
      <c r="G145" s="60">
        <f>G100+G88+G89+G93</f>
        <v>5705.2489999999998</v>
      </c>
    </row>
    <row r="146" spans="1:7" x14ac:dyDescent="0.2">
      <c r="A146" s="94"/>
      <c r="B146" s="31"/>
      <c r="C146" s="1" t="s">
        <v>24</v>
      </c>
      <c r="D146" s="38">
        <f>D99</f>
        <v>912806</v>
      </c>
      <c r="E146" s="38">
        <f>E99</f>
        <v>912806</v>
      </c>
      <c r="F146" s="38">
        <f>F99</f>
        <v>912806</v>
      </c>
      <c r="G146" s="60">
        <f>G99</f>
        <v>912806</v>
      </c>
    </row>
    <row r="147" spans="1:7" ht="13.5" thickBot="1" x14ac:dyDescent="0.25">
      <c r="A147" s="95"/>
      <c r="B147" s="96"/>
      <c r="C147" s="76"/>
      <c r="D147" s="61"/>
      <c r="E147" s="61"/>
      <c r="F147" s="61"/>
      <c r="G147" s="84"/>
    </row>
    <row r="148" spans="1:7" x14ac:dyDescent="0.2">
      <c r="A148" s="122"/>
      <c r="B148" s="122"/>
      <c r="C148" s="126"/>
      <c r="D148" s="123"/>
      <c r="E148" s="123"/>
      <c r="F148" s="123"/>
      <c r="G148" s="123"/>
    </row>
    <row r="149" spans="1:7" ht="12.75" customHeight="1" x14ac:dyDescent="0.2">
      <c r="A149" s="141"/>
      <c r="B149" s="141"/>
      <c r="C149" s="126" t="s">
        <v>25</v>
      </c>
      <c r="D149" s="105"/>
      <c r="E149" s="105"/>
      <c r="F149" s="105"/>
      <c r="G149" s="105"/>
    </row>
    <row r="150" spans="1:7" ht="13.5" thickBot="1" x14ac:dyDescent="0.25">
      <c r="A150" s="127"/>
      <c r="B150" s="127"/>
      <c r="C150" s="115"/>
      <c r="D150" s="128"/>
      <c r="E150" s="128"/>
      <c r="F150" s="128"/>
      <c r="G150" s="128"/>
    </row>
    <row r="151" spans="1:7" ht="29.25" customHeight="1" x14ac:dyDescent="0.2">
      <c r="A151" s="234" t="s">
        <v>51</v>
      </c>
      <c r="B151" s="235"/>
      <c r="C151" s="235"/>
      <c r="D151" s="129"/>
      <c r="E151" s="129"/>
      <c r="F151" s="129"/>
      <c r="G151" s="130"/>
    </row>
    <row r="152" spans="1:7" x14ac:dyDescent="0.2">
      <c r="A152" s="94"/>
      <c r="B152" s="31"/>
      <c r="C152" s="1" t="s">
        <v>23</v>
      </c>
      <c r="D152" s="38">
        <f>D100+D86+D92+D93</f>
        <v>2212.6390000000001</v>
      </c>
      <c r="E152" s="38">
        <f>E100+E86+E92+E93</f>
        <v>2380.5889999999999</v>
      </c>
      <c r="F152" s="38">
        <f>F100+F86+F92+F93</f>
        <v>2490.6889999999999</v>
      </c>
      <c r="G152" s="60">
        <f>G100+G86+G92+G93</f>
        <v>2994.8690000000001</v>
      </c>
    </row>
    <row r="153" spans="1:7" x14ac:dyDescent="0.2">
      <c r="A153" s="94"/>
      <c r="B153" s="31"/>
      <c r="C153" s="1" t="s">
        <v>24</v>
      </c>
      <c r="D153" s="31"/>
      <c r="E153" s="31"/>
      <c r="F153" s="31"/>
      <c r="G153" s="131"/>
    </row>
    <row r="154" spans="1:7" ht="28.5" customHeight="1" x14ac:dyDescent="0.2">
      <c r="A154" s="204" t="s">
        <v>38</v>
      </c>
      <c r="B154" s="205"/>
      <c r="C154" s="205"/>
      <c r="D154" s="31"/>
      <c r="E154" s="31"/>
      <c r="F154" s="31"/>
      <c r="G154" s="131"/>
    </row>
    <row r="155" spans="1:7" x14ac:dyDescent="0.2">
      <c r="A155" s="94"/>
      <c r="B155" s="31"/>
      <c r="C155" s="1" t="s">
        <v>23</v>
      </c>
      <c r="D155" s="38">
        <f>D100+D87+D92+D93</f>
        <v>1777.4889999999998</v>
      </c>
      <c r="E155" s="38">
        <f>E100+E87+E92+E93</f>
        <v>1945.4389999999999</v>
      </c>
      <c r="F155" s="38">
        <f>F100+F87+F92+F93</f>
        <v>2055.5389999999998</v>
      </c>
      <c r="G155" s="60">
        <f>G100+G87+G92+G93</f>
        <v>2559.7189999999996</v>
      </c>
    </row>
    <row r="156" spans="1:7" x14ac:dyDescent="0.2">
      <c r="A156" s="94"/>
      <c r="B156" s="31"/>
      <c r="C156" s="1" t="s">
        <v>24</v>
      </c>
      <c r="D156" s="38"/>
      <c r="E156" s="38"/>
      <c r="F156" s="38"/>
      <c r="G156" s="60"/>
    </row>
    <row r="157" spans="1:7" ht="27" customHeight="1" x14ac:dyDescent="0.2">
      <c r="A157" s="204" t="s">
        <v>39</v>
      </c>
      <c r="B157" s="205"/>
      <c r="C157" s="205"/>
      <c r="D157" s="38"/>
      <c r="E157" s="38"/>
      <c r="F157" s="38"/>
      <c r="G157" s="60"/>
    </row>
    <row r="158" spans="1:7" x14ac:dyDescent="0.2">
      <c r="A158" s="94"/>
      <c r="B158" s="31"/>
      <c r="C158" s="1" t="s">
        <v>23</v>
      </c>
      <c r="D158" s="38">
        <f>D100+D88+D92+D93</f>
        <v>1779.309</v>
      </c>
      <c r="E158" s="38">
        <f>E100+E88+E92+E93</f>
        <v>1947.259</v>
      </c>
      <c r="F158" s="38">
        <f>F100+F88+F92+F93</f>
        <v>2057.3589999999999</v>
      </c>
      <c r="G158" s="60">
        <f>G100+G88+G92+G93</f>
        <v>2561.5390000000002</v>
      </c>
    </row>
    <row r="159" spans="1:7" ht="13.5" thickBot="1" x14ac:dyDescent="0.25">
      <c r="A159" s="95"/>
      <c r="B159" s="96"/>
      <c r="C159" s="76" t="s">
        <v>24</v>
      </c>
      <c r="D159" s="61"/>
      <c r="E159" s="96"/>
      <c r="F159" s="96"/>
      <c r="G159" s="132"/>
    </row>
    <row r="160" spans="1:7" x14ac:dyDescent="0.2">
      <c r="D160" s="78"/>
    </row>
    <row r="161" spans="4:7" x14ac:dyDescent="0.2">
      <c r="D161" s="78"/>
      <c r="E161" s="78"/>
      <c r="F161" s="78"/>
      <c r="G161" s="78"/>
    </row>
    <row r="162" spans="4:7" x14ac:dyDescent="0.2">
      <c r="D162" s="78"/>
      <c r="E162" s="78"/>
      <c r="F162" s="78"/>
      <c r="G162" s="78"/>
    </row>
    <row r="163" spans="4:7" x14ac:dyDescent="0.2">
      <c r="D163" s="78"/>
      <c r="E163" s="78"/>
      <c r="F163" s="78"/>
      <c r="G163" s="78"/>
    </row>
    <row r="166" spans="4:7" x14ac:dyDescent="0.2">
      <c r="D166" s="78"/>
      <c r="E166" s="78"/>
      <c r="F166" s="78"/>
      <c r="G166" s="78"/>
    </row>
    <row r="167" spans="4:7" x14ac:dyDescent="0.2">
      <c r="D167" s="78"/>
      <c r="E167" s="78"/>
      <c r="F167" s="78"/>
      <c r="G167" s="78"/>
    </row>
    <row r="168" spans="4:7" x14ac:dyDescent="0.2">
      <c r="D168" s="78"/>
      <c r="E168" s="78"/>
      <c r="F168" s="78"/>
      <c r="G168" s="78"/>
    </row>
  </sheetData>
  <mergeCells count="130">
    <mergeCell ref="A128:C128"/>
    <mergeCell ref="A151:C151"/>
    <mergeCell ref="A154:C154"/>
    <mergeCell ref="A157:C157"/>
    <mergeCell ref="A138:C138"/>
    <mergeCell ref="A141:C141"/>
    <mergeCell ref="A144:C144"/>
    <mergeCell ref="A131:C131"/>
    <mergeCell ref="A87:C87"/>
    <mergeCell ref="A88:C88"/>
    <mergeCell ref="A105:C105"/>
    <mergeCell ref="A106:C106"/>
    <mergeCell ref="A107:C107"/>
    <mergeCell ref="A111:C111"/>
    <mergeCell ref="A95:C95"/>
    <mergeCell ref="A92:C92"/>
    <mergeCell ref="A115:C115"/>
    <mergeCell ref="A119:C119"/>
    <mergeCell ref="A125:C125"/>
    <mergeCell ref="A86:C86"/>
    <mergeCell ref="A83:C84"/>
    <mergeCell ref="A76:C76"/>
    <mergeCell ref="A77:C77"/>
    <mergeCell ref="A78:C78"/>
    <mergeCell ref="A79:C79"/>
    <mergeCell ref="A96:C96"/>
    <mergeCell ref="A64:G64"/>
    <mergeCell ref="A66:C67"/>
    <mergeCell ref="A85:C85"/>
    <mergeCell ref="A72:C72"/>
    <mergeCell ref="A73:C73"/>
    <mergeCell ref="A74:C74"/>
    <mergeCell ref="A75:C75"/>
    <mergeCell ref="D66:G66"/>
    <mergeCell ref="A71:C71"/>
    <mergeCell ref="M124:N124"/>
    <mergeCell ref="L85:M85"/>
    <mergeCell ref="D83:G83"/>
    <mergeCell ref="A45:C45"/>
    <mergeCell ref="A46:C46"/>
    <mergeCell ref="A47:C47"/>
    <mergeCell ref="A33:C33"/>
    <mergeCell ref="A93:C93"/>
    <mergeCell ref="D94:G94"/>
    <mergeCell ref="D95:G95"/>
    <mergeCell ref="A94:C94"/>
    <mergeCell ref="D96:G96"/>
    <mergeCell ref="D97:G97"/>
    <mergeCell ref="H89:I89"/>
    <mergeCell ref="A58:C58"/>
    <mergeCell ref="A54:C54"/>
    <mergeCell ref="A55:C55"/>
    <mergeCell ref="A56:C56"/>
    <mergeCell ref="A57:C57"/>
    <mergeCell ref="A59:C59"/>
    <mergeCell ref="A60:C60"/>
    <mergeCell ref="A61:C61"/>
    <mergeCell ref="A62:C62"/>
    <mergeCell ref="A40:C40"/>
    <mergeCell ref="Q124:R124"/>
    <mergeCell ref="K124:L124"/>
    <mergeCell ref="O124:P124"/>
    <mergeCell ref="A9:C10"/>
    <mergeCell ref="A11:C11"/>
    <mergeCell ref="A12:C12"/>
    <mergeCell ref="A13:C13"/>
    <mergeCell ref="N85:O85"/>
    <mergeCell ref="A32:C32"/>
    <mergeCell ref="A23:C23"/>
    <mergeCell ref="Q108:R108"/>
    <mergeCell ref="K108:L108"/>
    <mergeCell ref="M108:N108"/>
    <mergeCell ref="O108:P108"/>
    <mergeCell ref="K110:L110"/>
    <mergeCell ref="M110:N110"/>
    <mergeCell ref="O110:P110"/>
    <mergeCell ref="Q110:R110"/>
    <mergeCell ref="A70:C70"/>
    <mergeCell ref="F82:G82"/>
    <mergeCell ref="A22:C22"/>
    <mergeCell ref="H99:I99"/>
    <mergeCell ref="A99:C99"/>
    <mergeCell ref="A89:C89"/>
    <mergeCell ref="A2:G2"/>
    <mergeCell ref="K102:R102"/>
    <mergeCell ref="K103:L103"/>
    <mergeCell ref="M103:N103"/>
    <mergeCell ref="O103:P103"/>
    <mergeCell ref="Q103:R103"/>
    <mergeCell ref="A90:C90"/>
    <mergeCell ref="A91:C91"/>
    <mergeCell ref="A97:C97"/>
    <mergeCell ref="N84:O84"/>
    <mergeCell ref="L89:M89"/>
    <mergeCell ref="H93:I93"/>
    <mergeCell ref="N93:O93"/>
    <mergeCell ref="L93:M93"/>
    <mergeCell ref="N89:O89"/>
    <mergeCell ref="M82:O82"/>
    <mergeCell ref="L84:M84"/>
    <mergeCell ref="A19:C21"/>
    <mergeCell ref="H85:I85"/>
    <mergeCell ref="A52:C53"/>
    <mergeCell ref="D52:G52"/>
    <mergeCell ref="H84:I84"/>
    <mergeCell ref="A68:C68"/>
    <mergeCell ref="A69:C69"/>
    <mergeCell ref="A5:G5"/>
    <mergeCell ref="A15:G15"/>
    <mergeCell ref="A7:D7"/>
    <mergeCell ref="D9:G9"/>
    <mergeCell ref="A17:G17"/>
    <mergeCell ref="A50:G50"/>
    <mergeCell ref="A35:G35"/>
    <mergeCell ref="A37:C39"/>
    <mergeCell ref="D19:G20"/>
    <mergeCell ref="D37:G38"/>
    <mergeCell ref="A24:C24"/>
    <mergeCell ref="A25:C25"/>
    <mergeCell ref="A27:C27"/>
    <mergeCell ref="A26:C26"/>
    <mergeCell ref="A30:C30"/>
    <mergeCell ref="A28:C28"/>
    <mergeCell ref="A29:C29"/>
    <mergeCell ref="A31:C31"/>
    <mergeCell ref="A41:C41"/>
    <mergeCell ref="A42:C42"/>
    <mergeCell ref="A43:C43"/>
    <mergeCell ref="A44:C44"/>
    <mergeCell ref="A48:C48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7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Company>ООО Электросбытовая компания "Ватт-Электросбыт"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Абрамова Елена Анатольевна</cp:lastModifiedBy>
  <cp:lastPrinted>2013-06-28T11:24:43Z</cp:lastPrinted>
  <dcterms:created xsi:type="dcterms:W3CDTF">2007-03-21T09:35:48Z</dcterms:created>
  <dcterms:modified xsi:type="dcterms:W3CDTF">2022-01-31T07:21:31Z</dcterms:modified>
</cp:coreProperties>
</file>