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'Лист1'!$A$1:$D$54</definedName>
  </definedNames>
  <calcPr fullCalcOnLoad="1"/>
</workbook>
</file>

<file path=xl/sharedStrings.xml><?xml version="1.0" encoding="utf-8"?>
<sst xmlns="http://schemas.openxmlformats.org/spreadsheetml/2006/main" count="52" uniqueCount="26">
  <si>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</si>
  <si>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</si>
  <si>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</si>
  <si>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</si>
  <si>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</si>
  <si>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</si>
  <si>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</si>
  <si>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</si>
  <si>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6501 до 7000 часов</t>
  </si>
  <si>
    <t>от 6001 до 6500 часов</t>
  </si>
  <si>
    <t>от 5501 до 6000 часов</t>
  </si>
  <si>
    <t>от 5001 до 5500часов</t>
  </si>
  <si>
    <t>от 4501 до 5000часов</t>
  </si>
  <si>
    <t>от 4001 до 4500часов</t>
  </si>
  <si>
    <t>от 3501 до 4000часов</t>
  </si>
  <si>
    <t>от 3001 до 3500часов</t>
  </si>
  <si>
    <t>от 2501 до 3000часов</t>
  </si>
  <si>
    <t>менее 2500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</si>
  <si>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</si>
  <si>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</si>
  <si>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 xml:space="preserve">ПРОГНОЗНЫЕ свободные (нерегулируемые) цены (без НДС), руб./КВт.ч 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</si>
  <si>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</si>
  <si>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Июль 2010 г.</t>
  </si>
  <si>
    <t>ЗАО ТФ "ВАТТ"</t>
  </si>
  <si>
    <t>МП г.о. Саранск "Горсвет"</t>
  </si>
  <si>
    <t>от 7001 и выше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</si>
</sst>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</numFmts>
  <fonts count="1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4" fontId="1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4" xfId="0" applyNumberFormat="1" applyFont="1" applyFill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69" fontId="12" fillId="0" borderId="6" xfId="0" applyNumberFormat="1" applyFont="1" applyBorder="1" applyAlignment="1">
      <alignment vertic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12" fillId="0" borderId="5" xfId="0" applyNumberFormat="1" applyFont="1" applyBorder="1" applyAlignment="1">
      <alignment vertical="center"/>
    </xf>
    <xf numFmtId="170" fontId="12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170" fontId="0" fillId="0" borderId="2" xfId="0" applyNumberFormat="1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4"/>
  <sheetViews>
    <sheetView tabSelected="1" view="pageBreakPreview" zoomScaleSheetLayoutView="100" workbookViewId="0" topLeftCell="A7">
      <selection activeCell="C46" sqref="C46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40" t="s">
        <v>22</v>
      </c>
      <c r="B3" s="40"/>
      <c r="C3" s="40"/>
      <c r="D3" s="40"/>
    </row>
    <row r="4" spans="1:4" ht="24.75" customHeight="1">
      <c r="A4" s="40"/>
      <c r="B4" s="40"/>
      <c r="C4" s="40"/>
      <c r="D4" s="40"/>
    </row>
    <row r="5" ht="13.5" thickBot="1">
      <c r="A5" s="1"/>
    </row>
    <row r="6" spans="1:4" ht="60.75" customHeight="1" thickBot="1">
      <c r="A6" s="43" t="s">
        <v>0</v>
      </c>
      <c r="B6" s="41" t="s">
        <v>7</v>
      </c>
      <c r="C6" s="45" t="s">
        <v>20</v>
      </c>
      <c r="D6" s="46"/>
    </row>
    <row r="7" spans="1:4" s="9" customFormat="1" ht="19.5" customHeight="1" thickBot="1">
      <c r="A7" s="44"/>
      <c r="B7" s="42"/>
      <c r="C7" s="11" t="s">
        <v>4</v>
      </c>
      <c r="D7" s="12" t="s">
        <v>5</v>
      </c>
    </row>
    <row r="8" spans="1:5" ht="12.75">
      <c r="A8" s="36">
        <v>1</v>
      </c>
      <c r="B8" s="13" t="s">
        <v>1</v>
      </c>
      <c r="C8" s="17"/>
      <c r="D8" s="18"/>
      <c r="E8" s="15"/>
    </row>
    <row r="9" spans="1:5" ht="12.75">
      <c r="A9" s="37"/>
      <c r="B9" s="8" t="s">
        <v>3</v>
      </c>
      <c r="C9" s="16"/>
      <c r="D9" s="19"/>
      <c r="E9" s="15"/>
    </row>
    <row r="10" spans="1:13" ht="12.75">
      <c r="A10" s="37"/>
      <c r="B10" s="8" t="s">
        <v>25</v>
      </c>
      <c r="C10" s="20">
        <f>1.35175+(2.01631-0.87253)</f>
        <v>2.4955299999999996</v>
      </c>
      <c r="D10" s="23">
        <f>1.35175+(2.25183-0.87253)</f>
        <v>2.7310499999999998</v>
      </c>
      <c r="E10" s="15"/>
      <c r="L10" s="21"/>
      <c r="M10" s="21"/>
    </row>
    <row r="11" spans="1:13" ht="12.75">
      <c r="A11" s="37"/>
      <c r="B11" s="8" t="s">
        <v>8</v>
      </c>
      <c r="C11" s="20">
        <f>1.38313+(2.05574-0.91196)</f>
        <v>2.52691</v>
      </c>
      <c r="D11" s="23">
        <f>1.38313+(2.29126-0.91196)</f>
        <v>2.7624299999999997</v>
      </c>
      <c r="E11" s="15"/>
      <c r="L11" s="21"/>
      <c r="M11" s="21"/>
    </row>
    <row r="12" spans="1:13" ht="12.75">
      <c r="A12" s="37"/>
      <c r="B12" s="8" t="s">
        <v>9</v>
      </c>
      <c r="C12" s="20">
        <f>1.40824+(2.08727-0.94349)</f>
        <v>2.5520199999999997</v>
      </c>
      <c r="D12" s="23">
        <f>1.40824+(2.32279-0.94349)</f>
        <v>2.78754</v>
      </c>
      <c r="E12" s="15"/>
      <c r="L12" s="21"/>
      <c r="M12" s="21"/>
    </row>
    <row r="13" spans="1:13" ht="12.75">
      <c r="A13" s="37"/>
      <c r="B13" s="8" t="s">
        <v>10</v>
      </c>
      <c r="C13" s="20">
        <f>1.43771+(2.1243-0.98052)</f>
        <v>2.58149</v>
      </c>
      <c r="D13" s="23">
        <f>1.43771+(2.35982-0.98052)</f>
        <v>2.8170100000000002</v>
      </c>
      <c r="E13" s="15"/>
      <c r="L13" s="21"/>
      <c r="M13" s="21"/>
    </row>
    <row r="14" spans="1:13" ht="12.75">
      <c r="A14" s="37"/>
      <c r="B14" s="8" t="s">
        <v>11</v>
      </c>
      <c r="C14" s="20">
        <f>1.4728+(2.16837-1.02459)</f>
        <v>2.61658</v>
      </c>
      <c r="D14" s="23">
        <f>1.4728+(2.40389-1.02459)</f>
        <v>2.8521</v>
      </c>
      <c r="E14" s="15"/>
      <c r="L14" s="21"/>
      <c r="M14" s="21"/>
    </row>
    <row r="15" spans="1:13" ht="12.75">
      <c r="A15" s="37"/>
      <c r="B15" s="8" t="s">
        <v>12</v>
      </c>
      <c r="C15" s="20">
        <f>1.51527+(2.22173-1.07795)</f>
        <v>2.6590499999999997</v>
      </c>
      <c r="D15" s="23">
        <f>1.51527+(2.45725-1.07795)</f>
        <v>2.89457</v>
      </c>
      <c r="E15" s="15"/>
      <c r="L15" s="21"/>
      <c r="M15" s="21"/>
    </row>
    <row r="16" spans="1:13" ht="12.75">
      <c r="A16" s="37"/>
      <c r="B16" s="8" t="s">
        <v>13</v>
      </c>
      <c r="C16" s="20">
        <f>1.56774+(2.28763-1.14385)</f>
        <v>2.71152</v>
      </c>
      <c r="D16" s="23">
        <f>1.56774+(2.52315-1.14385)</f>
        <v>2.9470399999999994</v>
      </c>
      <c r="E16" s="15"/>
      <c r="L16" s="21"/>
      <c r="M16" s="21"/>
    </row>
    <row r="17" spans="1:13" ht="12.75">
      <c r="A17" s="37"/>
      <c r="B17" s="8" t="s">
        <v>14</v>
      </c>
      <c r="C17" s="20">
        <f>1.63419+(2.37112-1.22734)</f>
        <v>2.77797</v>
      </c>
      <c r="D17" s="23">
        <f>1.63419+(2.60664-1.22734)</f>
        <v>3.01349</v>
      </c>
      <c r="E17" s="15"/>
      <c r="L17" s="21"/>
      <c r="M17" s="21"/>
    </row>
    <row r="18" spans="1:13" ht="12.75">
      <c r="A18" s="37"/>
      <c r="B18" s="8" t="s">
        <v>15</v>
      </c>
      <c r="C18" s="20">
        <f>1.7211+(2.48029-1.33651)</f>
        <v>2.8648800000000003</v>
      </c>
      <c r="D18" s="23">
        <f>1.7211+(2.71581-1.33651)</f>
        <v>3.1003999999999996</v>
      </c>
      <c r="E18" s="15"/>
      <c r="L18" s="21"/>
      <c r="M18" s="21"/>
    </row>
    <row r="19" spans="1:13" ht="12.75">
      <c r="A19" s="37"/>
      <c r="B19" s="8" t="s">
        <v>16</v>
      </c>
      <c r="C19" s="20">
        <f>1.83961+(2.62916-1.48538)</f>
        <v>2.98339</v>
      </c>
      <c r="D19" s="23">
        <f>1.83961+(2.86468-1.48538)</f>
        <v>3.21891</v>
      </c>
      <c r="E19" s="15"/>
      <c r="L19" s="21"/>
      <c r="M19" s="21"/>
    </row>
    <row r="20" spans="1:13" ht="13.5" thickBot="1">
      <c r="A20" s="39"/>
      <c r="B20" s="10" t="s">
        <v>17</v>
      </c>
      <c r="C20" s="29">
        <f>2.01079+(2.84419-1.70041)</f>
        <v>3.1545700000000005</v>
      </c>
      <c r="D20" s="24">
        <f>2.01079+(3.07971-1.70041)</f>
        <v>3.39009</v>
      </c>
      <c r="E20" s="15"/>
      <c r="L20" s="21"/>
      <c r="M20" s="21"/>
    </row>
    <row r="21" spans="1:4" ht="12.75">
      <c r="A21" s="36">
        <v>2</v>
      </c>
      <c r="B21" s="13" t="s">
        <v>2</v>
      </c>
      <c r="C21" s="17"/>
      <c r="D21" s="25"/>
    </row>
    <row r="22" spans="1:4" ht="12.75">
      <c r="A22" s="37"/>
      <c r="B22" s="8" t="s">
        <v>3</v>
      </c>
      <c r="C22" s="16"/>
      <c r="D22" s="26"/>
    </row>
    <row r="23" spans="1:4" ht="12.75">
      <c r="A23" s="37"/>
      <c r="B23" s="8" t="s">
        <v>25</v>
      </c>
      <c r="C23" s="20">
        <f>1.35175+(2.01631-0.87253)</f>
        <v>2.4955299999999996</v>
      </c>
      <c r="D23" s="23">
        <f>1.35175+(2.25183-0.87253)</f>
        <v>2.7310499999999998</v>
      </c>
    </row>
    <row r="24" spans="1:4" ht="12.75">
      <c r="A24" s="37"/>
      <c r="B24" s="8" t="s">
        <v>8</v>
      </c>
      <c r="C24" s="20">
        <f>1.38313+(2.05574-0.91196)</f>
        <v>2.52691</v>
      </c>
      <c r="D24" s="23">
        <f>1.38313+(2.29126-0.91196)</f>
        <v>2.7624299999999997</v>
      </c>
    </row>
    <row r="25" spans="1:4" ht="12.75">
      <c r="A25" s="37"/>
      <c r="B25" s="8" t="s">
        <v>9</v>
      </c>
      <c r="C25" s="20">
        <f>1.40824+(2.08727-0.94349)</f>
        <v>2.5520199999999997</v>
      </c>
      <c r="D25" s="23">
        <f>1.40824+(2.32279-0.94349)</f>
        <v>2.78754</v>
      </c>
    </row>
    <row r="26" spans="1:4" ht="12.75">
      <c r="A26" s="37"/>
      <c r="B26" s="8" t="s">
        <v>10</v>
      </c>
      <c r="C26" s="20">
        <f>1.43771+(2.1243-0.98052)</f>
        <v>2.58149</v>
      </c>
      <c r="D26" s="23">
        <f>1.43771+(2.35982-0.98052)</f>
        <v>2.8170100000000002</v>
      </c>
    </row>
    <row r="27" spans="1:4" ht="12.75">
      <c r="A27" s="37"/>
      <c r="B27" s="8" t="s">
        <v>11</v>
      </c>
      <c r="C27" s="20">
        <f>1.4728+(2.16837-1.02459)</f>
        <v>2.61658</v>
      </c>
      <c r="D27" s="23">
        <f>1.4728+(2.40389-1.02459)</f>
        <v>2.8521</v>
      </c>
    </row>
    <row r="28" spans="1:4" ht="12.75">
      <c r="A28" s="37"/>
      <c r="B28" s="8" t="s">
        <v>12</v>
      </c>
      <c r="C28" s="20">
        <f>1.51527+(2.22173-1.07795)</f>
        <v>2.6590499999999997</v>
      </c>
      <c r="D28" s="23">
        <f>1.51527+(2.45725-1.07795)</f>
        <v>2.89457</v>
      </c>
    </row>
    <row r="29" spans="1:4" ht="12.75">
      <c r="A29" s="37"/>
      <c r="B29" s="8" t="s">
        <v>13</v>
      </c>
      <c r="C29" s="20">
        <f>1.56774+(2.28763-1.14385)</f>
        <v>2.71152</v>
      </c>
      <c r="D29" s="23">
        <f>1.56774+(2.52315-1.14385)</f>
        <v>2.9470399999999994</v>
      </c>
    </row>
    <row r="30" spans="1:4" ht="12.75">
      <c r="A30" s="37"/>
      <c r="B30" s="8" t="s">
        <v>14</v>
      </c>
      <c r="C30" s="20">
        <f>1.63419+(2.37112-1.22734)</f>
        <v>2.77797</v>
      </c>
      <c r="D30" s="23">
        <f>1.63419+(2.60664-1.22734)</f>
        <v>3.01349</v>
      </c>
    </row>
    <row r="31" spans="1:4" ht="12.75">
      <c r="A31" s="37"/>
      <c r="B31" s="8" t="s">
        <v>15</v>
      </c>
      <c r="C31" s="20">
        <f>1.7211+(2.48029-1.33651)</f>
        <v>2.8648800000000003</v>
      </c>
      <c r="D31" s="23">
        <f>1.7211+(2.71581-1.33651)</f>
        <v>3.1003999999999996</v>
      </c>
    </row>
    <row r="32" spans="1:4" ht="12.75">
      <c r="A32" s="37"/>
      <c r="B32" s="8" t="s">
        <v>16</v>
      </c>
      <c r="C32" s="20">
        <f>1.83961+(2.62916-1.48538)</f>
        <v>2.98339</v>
      </c>
      <c r="D32" s="23">
        <f>1.83961+(2.86468-1.48538)</f>
        <v>3.21891</v>
      </c>
    </row>
    <row r="33" spans="1:4" ht="15" customHeight="1" thickBot="1">
      <c r="A33" s="39"/>
      <c r="B33" s="10" t="s">
        <v>17</v>
      </c>
      <c r="C33" s="29">
        <f>2.01079+(2.84419-1.70041)</f>
        <v>3.1545700000000005</v>
      </c>
      <c r="D33" s="24">
        <f>2.01079+(3.07971-1.70041)</f>
        <v>3.39009</v>
      </c>
    </row>
    <row r="34" spans="1:4" ht="15" customHeight="1">
      <c r="A34" s="36">
        <v>3</v>
      </c>
      <c r="B34" s="13" t="s">
        <v>19</v>
      </c>
      <c r="C34" s="17"/>
      <c r="D34" s="25"/>
    </row>
    <row r="35" spans="1:4" ht="15" customHeight="1">
      <c r="A35" s="37"/>
      <c r="B35" s="8" t="s">
        <v>3</v>
      </c>
      <c r="C35" s="16"/>
      <c r="D35" s="26"/>
    </row>
    <row r="36" spans="1:4" ht="12.75">
      <c r="A36" s="37"/>
      <c r="B36" s="8" t="s">
        <v>25</v>
      </c>
      <c r="C36" s="20">
        <f>1.35175+(2.28763-1.14385)</f>
        <v>2.49553</v>
      </c>
      <c r="D36" s="23">
        <f>1.35175+(2.52315-1.14385)</f>
        <v>2.7310499999999998</v>
      </c>
    </row>
    <row r="37" spans="1:4" ht="12.75">
      <c r="A37" s="37"/>
      <c r="B37" s="8" t="s">
        <v>8</v>
      </c>
      <c r="C37" s="20">
        <f>1.38313+(2.28763-1.14385)</f>
        <v>2.52691</v>
      </c>
      <c r="D37" s="23">
        <f>1.38313+(2.52315-1.14385)</f>
        <v>2.7624299999999997</v>
      </c>
    </row>
    <row r="38" spans="1:4" ht="12.75">
      <c r="A38" s="37"/>
      <c r="B38" s="8" t="s">
        <v>9</v>
      </c>
      <c r="C38" s="20">
        <f>1.40824+(2.28763-1.14385)</f>
        <v>2.5520199999999997</v>
      </c>
      <c r="D38" s="23">
        <f>1.40824+(2.52315-1.14385)</f>
        <v>2.78754</v>
      </c>
    </row>
    <row r="39" spans="1:4" ht="12.75">
      <c r="A39" s="37"/>
      <c r="B39" s="8" t="s">
        <v>10</v>
      </c>
      <c r="C39" s="20">
        <f>1.43771+(2.28763-1.14385)</f>
        <v>2.58149</v>
      </c>
      <c r="D39" s="23">
        <f>1.43771+(2.52315-1.14385)</f>
        <v>2.81701</v>
      </c>
    </row>
    <row r="40" spans="1:4" ht="12.75">
      <c r="A40" s="37"/>
      <c r="B40" s="8" t="s">
        <v>11</v>
      </c>
      <c r="C40" s="20">
        <f>1.4728+(2.28763-1.14385)</f>
        <v>2.61658</v>
      </c>
      <c r="D40" s="23">
        <f>1.4728+(2.52315-1.14385)</f>
        <v>2.8521</v>
      </c>
    </row>
    <row r="41" spans="1:4" ht="12.75">
      <c r="A41" s="37"/>
      <c r="B41" s="8" t="s">
        <v>12</v>
      </c>
      <c r="C41" s="20">
        <f>1.51527+(2.28763-1.14385)</f>
        <v>2.6590499999999997</v>
      </c>
      <c r="D41" s="23">
        <f>1.51527+(2.52315-1.14385)</f>
        <v>2.89457</v>
      </c>
    </row>
    <row r="42" spans="1:4" ht="12.75">
      <c r="A42" s="37"/>
      <c r="B42" s="8" t="s">
        <v>13</v>
      </c>
      <c r="C42" s="20">
        <f>1.56774+(2.28763-1.14385)</f>
        <v>2.71152</v>
      </c>
      <c r="D42" s="23">
        <f>1.56774+(2.52315-1.14385)</f>
        <v>2.9470399999999994</v>
      </c>
    </row>
    <row r="43" spans="1:8" ht="12.75">
      <c r="A43" s="37"/>
      <c r="B43" s="8" t="s">
        <v>14</v>
      </c>
      <c r="C43" s="20">
        <f>1.63419+(2.28763-1.14385)</f>
        <v>2.77797</v>
      </c>
      <c r="D43" s="23">
        <f>1.63419+(2.52315-1.14385)</f>
        <v>3.01349</v>
      </c>
      <c r="H43" s="22"/>
    </row>
    <row r="44" spans="1:8" ht="12.75">
      <c r="A44" s="37"/>
      <c r="B44" s="8" t="s">
        <v>15</v>
      </c>
      <c r="C44" s="20">
        <f>1.7211+(2.28763-1.14385)</f>
        <v>2.8648800000000003</v>
      </c>
      <c r="D44" s="23">
        <f>1.7211+(2.52315-1.14385)</f>
        <v>3.1003999999999996</v>
      </c>
      <c r="H44" s="22"/>
    </row>
    <row r="45" spans="1:8" ht="12.75">
      <c r="A45" s="37"/>
      <c r="B45" s="8" t="s">
        <v>16</v>
      </c>
      <c r="C45" s="20">
        <f>1.83961+(2.28763-1.14385)</f>
        <v>2.98339</v>
      </c>
      <c r="D45" s="23">
        <f>1.83961+(2.52315-1.14385)</f>
        <v>3.2189099999999997</v>
      </c>
      <c r="H45" s="22"/>
    </row>
    <row r="46" spans="1:8" ht="13.5" thickBot="1">
      <c r="A46" s="38"/>
      <c r="B46" s="27" t="s">
        <v>17</v>
      </c>
      <c r="C46" s="29">
        <f>2.01079+(2.28763-1.14385)</f>
        <v>3.15457</v>
      </c>
      <c r="D46" s="24">
        <f>2.01079+(2.52315-1.14385)</f>
        <v>3.39009</v>
      </c>
      <c r="H46" s="22"/>
    </row>
    <row r="47" spans="1:8" ht="48">
      <c r="A47" s="36">
        <v>4</v>
      </c>
      <c r="B47" s="28" t="s">
        <v>21</v>
      </c>
      <c r="C47" s="34"/>
      <c r="D47" s="35"/>
      <c r="H47" s="22"/>
    </row>
    <row r="48" spans="1:8" ht="12.75">
      <c r="A48" s="37"/>
      <c r="B48" s="8" t="s">
        <v>3</v>
      </c>
      <c r="C48" s="30"/>
      <c r="D48" s="31"/>
      <c r="H48" s="22"/>
    </row>
    <row r="49" spans="1:8" ht="12.75">
      <c r="A49" s="37"/>
      <c r="B49" s="8" t="s">
        <v>23</v>
      </c>
      <c r="C49" s="30">
        <v>1.58377</v>
      </c>
      <c r="D49" s="31"/>
      <c r="H49" s="22"/>
    </row>
    <row r="50" spans="1:8" ht="13.5" thickBot="1">
      <c r="A50" s="39"/>
      <c r="B50" s="10" t="s">
        <v>24</v>
      </c>
      <c r="C50" s="32">
        <v>1.85564</v>
      </c>
      <c r="D50" s="33"/>
      <c r="H50" s="22"/>
    </row>
    <row r="51" spans="1:8" ht="15.75">
      <c r="A51" s="2"/>
      <c r="H51" s="22"/>
    </row>
    <row r="52" spans="1:8" ht="15.75">
      <c r="A52" s="2"/>
      <c r="B52" s="3"/>
      <c r="H52" s="22"/>
    </row>
    <row r="53" ht="12.75">
      <c r="H53" s="22"/>
    </row>
    <row r="54" spans="2:61" ht="24">
      <c r="B54" s="14" t="s">
        <v>18</v>
      </c>
      <c r="D54" s="14" t="s">
        <v>6</v>
      </c>
      <c r="E54" s="4"/>
      <c r="F54" s="4"/>
      <c r="G54" s="4"/>
      <c r="H54" s="2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  <c r="V54" s="6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6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 t="s">
        <v>6</v>
      </c>
      <c r="BA54" s="7"/>
      <c r="BB54" s="5"/>
      <c r="BC54" s="5"/>
      <c r="BD54" s="5"/>
      <c r="BE54" s="5"/>
      <c r="BF54" s="5"/>
      <c r="BG54" s="5"/>
      <c r="BH54" s="5"/>
      <c r="BI54" s="5"/>
    </row>
  </sheetData>
  <mergeCells count="12">
    <mergeCell ref="A21:A33"/>
    <mergeCell ref="A3:D4"/>
    <mergeCell ref="B6:B7"/>
    <mergeCell ref="A6:A7"/>
    <mergeCell ref="A8:A20"/>
    <mergeCell ref="C6:D6"/>
    <mergeCell ref="C49:D49"/>
    <mergeCell ref="C50:D50"/>
    <mergeCell ref="C47:D47"/>
    <mergeCell ref="A34:A46"/>
    <mergeCell ref="A47:A50"/>
    <mergeCell ref="C48:D48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2010-05-04T10:32:14Z</cp:lastPrinted>
  <dcterms:created xsi:type="dcterms:W3CDTF">2007-03-21T09:35:48Z</dcterms:created>
  <dcterms:modified xsi:type="dcterms:W3CDTF">2010-08-02T07:14:03Z</dcterms:modified>
  <cp:category/>
  <cp:version/>
  <cp:contentType/>
  <cp:contentStatus/>
</cp:coreProperties>
</file>