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23\"/>
    </mc:Choice>
  </mc:AlternateContent>
  <bookViews>
    <workbookView xWindow="0" yWindow="0" windowWidth="21510" windowHeight="8055"/>
  </bookViews>
  <sheets>
    <sheet name="ПО (потребит.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1" l="1"/>
  <c r="AE10" i="1"/>
  <c r="AE9" i="1" l="1"/>
  <c r="U5" i="1"/>
  <c r="U11" i="1" s="1"/>
  <c r="V5" i="1" l="1"/>
  <c r="Y5" i="1" l="1"/>
  <c r="AD11" i="1" l="1"/>
  <c r="AC11" i="1"/>
  <c r="AA11" i="1"/>
  <c r="AB11" i="1"/>
  <c r="AC5" i="1"/>
  <c r="AD5" i="1"/>
  <c r="AB5" i="1"/>
  <c r="Z11" i="1" l="1"/>
  <c r="T11" i="1"/>
  <c r="AE7" i="1"/>
  <c r="AE8" i="1" l="1"/>
  <c r="X11" i="1"/>
  <c r="W11" i="1"/>
  <c r="V11" i="1"/>
  <c r="AA5" i="1"/>
  <c r="AE6" i="1" l="1"/>
  <c r="AE5" i="1" s="1"/>
  <c r="AE11" i="1" s="1"/>
  <c r="Z5" i="1"/>
  <c r="X5" i="1"/>
  <c r="T6" i="1" l="1"/>
  <c r="T5" i="1" s="1"/>
  <c r="N5" i="1"/>
  <c r="S5" i="1"/>
  <c r="S11" i="1" s="1"/>
  <c r="P5" i="1" l="1"/>
  <c r="K5" i="1"/>
  <c r="K11" i="1" s="1"/>
  <c r="L5" i="1"/>
  <c r="L11" i="1" s="1"/>
  <c r="M5" i="1"/>
  <c r="M11" i="1" s="1"/>
  <c r="P11" i="1" l="1"/>
  <c r="N11" i="1" l="1"/>
  <c r="B6" i="1" l="1"/>
  <c r="B5" i="1" s="1"/>
  <c r="B11" i="1" s="1"/>
  <c r="R5" i="1" l="1"/>
  <c r="R11" i="1" s="1"/>
  <c r="Q5" i="1"/>
  <c r="Q11" i="1" s="1"/>
  <c r="J5" i="1" l="1"/>
  <c r="J11" i="1" s="1"/>
  <c r="H6" i="1"/>
  <c r="H5" i="1" s="1"/>
  <c r="H11" i="1" s="1"/>
  <c r="G6" i="1"/>
  <c r="G5" i="1" s="1"/>
  <c r="F6" i="1"/>
  <c r="F5" i="1" s="1"/>
  <c r="F11" i="1" s="1"/>
  <c r="E6" i="1"/>
  <c r="E5" i="1" s="1"/>
  <c r="E11" i="1" s="1"/>
  <c r="D6" i="1"/>
  <c r="C6" i="1"/>
  <c r="C5" i="1" s="1"/>
  <c r="C11" i="1" s="1"/>
  <c r="O5" i="1"/>
  <c r="O11" i="1" s="1"/>
  <c r="I5" i="1"/>
  <c r="I11" i="1" s="1"/>
  <c r="G11" i="1" l="1"/>
  <c r="D5" i="1"/>
  <c r="D11" i="1" s="1"/>
</calcChain>
</file>

<file path=xl/sharedStrings.xml><?xml version="1.0" encoding="utf-8"?>
<sst xmlns="http://schemas.openxmlformats.org/spreadsheetml/2006/main" count="54" uniqueCount="27">
  <si>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</si>
  <si>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</si>
  <si>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</si>
  <si>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</si>
  <si>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</si>
  <si>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</si>
  <si>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</si>
  <si>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</si>
  <si>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</si>
  <si>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</si>
  <si>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</si>
  <si>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</si>
  <si>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</si>
  <si>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</si>
  <si>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</si>
  <si>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</si>
  <si>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</si>
  <si>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</si>
  <si>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</si>
  <si>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 xml:space="preserve">от сетей МП г.о. Саранск "Горсвет"  ПАО "Т Плюс" </t>
  </si>
  <si>
    <t>от сетей МП г.о. Саранск "Горсвет" АО "СаранскТеплоТранс"</t>
  </si>
  <si>
    <t xml:space="preserve">от сетей МП г.о. Саранск "Горсвет"  ООО "МАПО-ТРАНС" </t>
  </si>
  <si>
    <t>от сетей АО-ТФ "Ватт" ООО "ПрофСервисТрейд"</t>
  </si>
  <si>
    <t>от сетей ООО "Рузаевские электрические сети" "ООО Энергостройсервис"</t>
  </si>
  <si>
    <t>от сетей АО-ТФ "Ватт" ООО "Мордовская сетевая компания"</t>
  </si>
  <si>
    <t xml:space="preserve"> от сетей МП г.о. Саранск "Горсвет" АО "Мордовская электросетевая компания"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</si>
  <si>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мае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</si>
</sst>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0" borderId="0"/>
    <xf numFmtId="0" fontId="7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02">
    <xf numFmtId="0" fontId="0" fillId="0" borderId="0" xfId="0"/>
    <xf numFmtId="3" fontId="4" fillId="0" borderId="6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6" fillId="2" borderId="14" xfId="0" applyNumberFormat="1" applyFont="1" applyFill="1" applyBorder="1"/>
    <xf numFmtId="3" fontId="4" fillId="0" borderId="2" xfId="0" applyNumberFormat="1" applyFont="1" applyBorder="1" applyAlignment="1">
      <alignment horizontal="right"/>
    </xf>
    <xf numFmtId="3" fontId="6" fillId="2" borderId="21" xfId="0" applyNumberFormat="1" applyFont="1" applyFill="1" applyBorder="1"/>
    <xf numFmtId="3" fontId="5" fillId="2" borderId="20" xfId="0" applyNumberFormat="1" applyFont="1" applyFill="1" applyBorder="1" applyAlignment="1">
      <alignment horizontal="right"/>
    </xf>
    <xf numFmtId="3" fontId="5" fillId="0" borderId="20" xfId="0" applyNumberFormat="1" applyFont="1" applyFill="1" applyBorder="1" applyAlignment="1">
      <alignment horizontal="right"/>
    </xf>
    <xf numFmtId="3" fontId="0" fillId="0" borderId="0" xfId="0" applyNumberFormat="1"/>
    <xf numFmtId="3" fontId="6" fillId="0" borderId="21" xfId="0" applyNumberFormat="1" applyFont="1" applyFill="1" applyBorder="1"/>
    <xf numFmtId="3" fontId="5" fillId="2" borderId="9" xfId="0" applyNumberFormat="1" applyFont="1" applyFill="1" applyBorder="1" applyAlignment="1">
      <alignment horizontal="right"/>
    </xf>
    <xf numFmtId="0" fontId="0" fillId="0" borderId="0" xfId="0" applyBorder="1"/>
    <xf numFmtId="3" fontId="4" fillId="0" borderId="5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6" fillId="2" borderId="4" xfId="0" applyNumberFormat="1" applyFont="1" applyFill="1" applyBorder="1"/>
    <xf numFmtId="3" fontId="4" fillId="0" borderId="22" xfId="0" applyNumberFormat="1" applyFont="1" applyBorder="1"/>
    <xf numFmtId="3" fontId="5" fillId="0" borderId="23" xfId="0" applyNumberFormat="1" applyFont="1" applyBorder="1" applyAlignment="1">
      <alignment horizontal="right"/>
    </xf>
    <xf numFmtId="3" fontId="4" fillId="0" borderId="24" xfId="0" applyNumberFormat="1" applyFont="1" applyBorder="1"/>
    <xf numFmtId="2" fontId="4" fillId="0" borderId="0" xfId="0" applyNumberFormat="1" applyFont="1" applyFill="1" applyBorder="1"/>
    <xf numFmtId="3" fontId="6" fillId="0" borderId="9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0" fillId="0" borderId="0" xfId="0" applyFill="1"/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wrapText="1"/>
    </xf>
    <xf numFmtId="0" fontId="3" fillId="0" borderId="3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1" fillId="0" borderId="31" xfId="0" applyFont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3" xfId="0" applyFont="1" applyBorder="1" applyAlignment="1">
      <alignment horizontal="center"/>
    </xf>
    <xf numFmtId="3" fontId="4" fillId="0" borderId="3" xfId="0" applyNumberFormat="1" applyFont="1" applyBorder="1" applyAlignment="1">
      <alignment horizontal="right"/>
    </xf>
    <xf numFmtId="3" fontId="6" fillId="0" borderId="34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6" fillId="0" borderId="3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2" borderId="8" xfId="0" applyNumberFormat="1" applyFont="1" applyFill="1" applyBorder="1"/>
    <xf numFmtId="3" fontId="5" fillId="2" borderId="10" xfId="0" applyNumberFormat="1" applyFont="1" applyFill="1" applyBorder="1"/>
    <xf numFmtId="3" fontId="6" fillId="2" borderId="10" xfId="0" applyNumberFormat="1" applyFont="1" applyFill="1" applyBorder="1"/>
    <xf numFmtId="3" fontId="6" fillId="2" borderId="12" xfId="0" applyNumberFormat="1" applyFont="1" applyFill="1" applyBorder="1"/>
    <xf numFmtId="3" fontId="6" fillId="2" borderId="38" xfId="0" applyNumberFormat="1" applyFont="1" applyFill="1" applyBorder="1"/>
    <xf numFmtId="3" fontId="5" fillId="2" borderId="15" xfId="0" applyNumberFormat="1" applyFont="1" applyFill="1" applyBorder="1"/>
    <xf numFmtId="3" fontId="5" fillId="2" borderId="24" xfId="0" applyNumberFormat="1" applyFont="1" applyFill="1" applyBorder="1"/>
    <xf numFmtId="3" fontId="4" fillId="0" borderId="17" xfId="0" applyNumberFormat="1" applyFont="1" applyBorder="1"/>
    <xf numFmtId="3" fontId="6" fillId="2" borderId="39" xfId="0" applyNumberFormat="1" applyFont="1" applyFill="1" applyBorder="1"/>
    <xf numFmtId="3" fontId="6" fillId="0" borderId="8" xfId="0" applyNumberFormat="1" applyFont="1" applyBorder="1"/>
    <xf numFmtId="3" fontId="6" fillId="0" borderId="15" xfId="0" applyNumberFormat="1" applyFont="1" applyBorder="1"/>
    <xf numFmtId="3" fontId="5" fillId="0" borderId="34" xfId="0" applyNumberFormat="1" applyFont="1" applyBorder="1" applyAlignment="1">
      <alignment horizontal="right"/>
    </xf>
    <xf numFmtId="3" fontId="5" fillId="0" borderId="40" xfId="0" applyNumberFormat="1" applyFont="1" applyBorder="1" applyAlignment="1">
      <alignment horizontal="right"/>
    </xf>
    <xf numFmtId="3" fontId="5" fillId="2" borderId="30" xfId="0" applyNumberFormat="1" applyFont="1" applyFill="1" applyBorder="1"/>
    <xf numFmtId="3" fontId="6" fillId="0" borderId="30" xfId="0" applyNumberFormat="1" applyFont="1" applyBorder="1"/>
    <xf numFmtId="3" fontId="6" fillId="2" borderId="29" xfId="0" applyNumberFormat="1" applyFont="1" applyFill="1" applyBorder="1"/>
    <xf numFmtId="3" fontId="5" fillId="0" borderId="31" xfId="0" applyNumberFormat="1" applyFont="1" applyBorder="1"/>
    <xf numFmtId="3" fontId="5" fillId="0" borderId="24" xfId="0" applyNumberFormat="1" applyFont="1" applyBorder="1"/>
    <xf numFmtId="0" fontId="1" fillId="0" borderId="39" xfId="0" applyFont="1" applyBorder="1" applyAlignment="1">
      <alignment horizontal="center"/>
    </xf>
    <xf numFmtId="3" fontId="4" fillId="0" borderId="25" xfId="0" applyNumberFormat="1" applyFont="1" applyBorder="1" applyAlignment="1">
      <alignment horizontal="right"/>
    </xf>
    <xf numFmtId="3" fontId="4" fillId="0" borderId="41" xfId="0" applyNumberFormat="1" applyFont="1" applyBorder="1"/>
    <xf numFmtId="3" fontId="5" fillId="0" borderId="3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31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3" fontId="4" fillId="0" borderId="20" xfId="0" applyNumberFormat="1" applyFont="1" applyBorder="1"/>
    <xf numFmtId="3" fontId="6" fillId="0" borderId="35" xfId="0" applyNumberFormat="1" applyFont="1" applyBorder="1" applyAlignment="1">
      <alignment horizontal="right"/>
    </xf>
    <xf numFmtId="3" fontId="5" fillId="0" borderId="35" xfId="0" applyNumberFormat="1" applyFont="1" applyBorder="1" applyAlignment="1">
      <alignment horizontal="right"/>
    </xf>
    <xf numFmtId="3" fontId="6" fillId="2" borderId="42" xfId="0" applyNumberFormat="1" applyFont="1" applyFill="1" applyBorder="1"/>
    <xf numFmtId="3" fontId="5" fillId="0" borderId="43" xfId="0" applyNumberFormat="1" applyFont="1" applyBorder="1" applyAlignment="1">
      <alignment horizontal="right"/>
    </xf>
    <xf numFmtId="3" fontId="4" fillId="0" borderId="36" xfId="0" applyNumberFormat="1" applyFont="1" applyBorder="1"/>
    <xf numFmtId="3" fontId="4" fillId="0" borderId="28" xfId="0" applyNumberFormat="1" applyFont="1" applyBorder="1" applyAlignment="1">
      <alignment horizontal="right"/>
    </xf>
    <xf numFmtId="3" fontId="6" fillId="2" borderId="45" xfId="0" applyNumberFormat="1" applyFont="1" applyFill="1" applyBorder="1"/>
    <xf numFmtId="3" fontId="5" fillId="2" borderId="32" xfId="0" applyNumberFormat="1" applyFont="1" applyFill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3" fontId="6" fillId="2" borderId="18" xfId="0" applyNumberFormat="1" applyFont="1" applyFill="1" applyBorder="1"/>
    <xf numFmtId="3" fontId="5" fillId="0" borderId="32" xfId="0" applyNumberFormat="1" applyFont="1" applyBorder="1" applyAlignment="1">
      <alignment horizontal="right"/>
    </xf>
    <xf numFmtId="3" fontId="4" fillId="0" borderId="37" xfId="0" applyNumberFormat="1" applyFont="1" applyBorder="1" applyAlignment="1">
      <alignment horizontal="right" wrapText="1"/>
    </xf>
    <xf numFmtId="3" fontId="4" fillId="0" borderId="48" xfId="0" applyNumberFormat="1" applyFont="1" applyBorder="1"/>
    <xf numFmtId="3" fontId="4" fillId="0" borderId="49" xfId="0" applyNumberFormat="1" applyFont="1" applyBorder="1"/>
    <xf numFmtId="3" fontId="4" fillId="0" borderId="50" xfId="0" applyNumberFormat="1" applyFont="1" applyFill="1" applyBorder="1"/>
    <xf numFmtId="3" fontId="4" fillId="0" borderId="50" xfId="0" applyNumberFormat="1" applyFont="1" applyBorder="1"/>
    <xf numFmtId="0" fontId="1" fillId="0" borderId="5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1"/>
    <cellStyle name="Процентный 2" xfId="3"/>
    <cellStyle name="Финансовый 2" xfId="5"/>
    <cellStyle name="Финансовый 3" xfId="6"/>
    <cellStyle name="Финансов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4"/>
  <sheetViews>
    <sheetView tabSelected="1" workbookViewId="0">
      <selection activeCell="C10" sqref="C10"/>
    </sheetView>
  </sheetViews>
  <sheetFormatPr defaultRowHeight="15" x14ac:dyDescent="0.25"/>
  <cols>
    <col min="1" max="1" width="23.28515625" customWidth="1"/>
    <col min="2" max="2" width="11.5703125" customWidth="1"/>
    <col min="3" max="3" width="11" customWidth="1"/>
    <col min="4" max="4" width="11.85546875" customWidth="1"/>
    <col min="5" max="5" width="11" customWidth="1"/>
    <col min="6" max="6" width="12.7109375" customWidth="1"/>
    <col min="7" max="7" width="11.7109375" customWidth="1"/>
    <col min="8" max="8" width="15.7109375" hidden="1" customWidth="1"/>
    <col min="9" max="10" width="9.7109375" customWidth="1"/>
    <col min="11" max="11" width="10.42578125" hidden="1" customWidth="1"/>
    <col min="12" max="12" width="11.28515625" hidden="1" customWidth="1"/>
    <col min="13" max="13" width="8.7109375" customWidth="1"/>
    <col min="14" max="14" width="8.42578125" customWidth="1"/>
    <col min="15" max="15" width="11.5703125" customWidth="1"/>
    <col min="16" max="16" width="10.5703125" customWidth="1"/>
    <col min="17" max="17" width="7.7109375" hidden="1" customWidth="1"/>
    <col min="18" max="18" width="12.7109375" hidden="1" customWidth="1"/>
    <col min="19" max="19" width="9.28515625" hidden="1" customWidth="1"/>
    <col min="20" max="20" width="10.7109375" hidden="1" customWidth="1"/>
    <col min="21" max="21" width="8.7109375" customWidth="1"/>
    <col min="22" max="22" width="10.140625" customWidth="1"/>
    <col min="23" max="24" width="10.28515625" hidden="1" customWidth="1"/>
    <col min="25" max="27" width="10.28515625" customWidth="1"/>
    <col min="28" max="28" width="10" customWidth="1"/>
    <col min="29" max="30" width="10.28515625" hidden="1" customWidth="1"/>
    <col min="31" max="31" width="12" customWidth="1"/>
    <col min="32" max="32" width="11" bestFit="1" customWidth="1"/>
  </cols>
  <sheetData>
    <row r="1" spans="1:33" ht="54.75" customHeight="1" x14ac:dyDescent="0.25">
      <c r="A1" s="89" t="s">
        <v>26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</row>
    <row r="2" spans="1:33" ht="15.75" thickBo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33" ht="108.75" customHeight="1" x14ac:dyDescent="0.25">
      <c r="A3" s="90" t="s">
        <v>0</v>
      </c>
      <c r="B3" s="92" t="s">
        <v>1</v>
      </c>
      <c r="C3" s="93"/>
      <c r="D3" s="92" t="s">
        <v>2</v>
      </c>
      <c r="E3" s="93"/>
      <c r="F3" s="90" t="s">
        <v>3</v>
      </c>
      <c r="G3" s="94"/>
      <c r="H3" s="25" t="s">
        <v>4</v>
      </c>
      <c r="I3" s="92" t="s">
        <v>17</v>
      </c>
      <c r="J3" s="93"/>
      <c r="K3" s="101" t="s">
        <v>20</v>
      </c>
      <c r="L3" s="101"/>
      <c r="M3" s="90" t="s">
        <v>19</v>
      </c>
      <c r="N3" s="94"/>
      <c r="O3" s="90" t="s">
        <v>5</v>
      </c>
      <c r="P3" s="94"/>
      <c r="Q3" s="99" t="s">
        <v>6</v>
      </c>
      <c r="R3" s="100"/>
      <c r="S3" s="97" t="s">
        <v>18</v>
      </c>
      <c r="T3" s="98"/>
      <c r="U3" s="90" t="s">
        <v>24</v>
      </c>
      <c r="V3" s="94"/>
      <c r="W3" s="87" t="s">
        <v>21</v>
      </c>
      <c r="X3" s="88"/>
      <c r="Y3" s="90" t="s">
        <v>22</v>
      </c>
      <c r="Z3" s="94"/>
      <c r="AA3" s="87" t="s">
        <v>25</v>
      </c>
      <c r="AB3" s="88"/>
      <c r="AC3" s="87" t="s">
        <v>23</v>
      </c>
      <c r="AD3" s="88"/>
      <c r="AE3" s="95" t="s">
        <v>7</v>
      </c>
    </row>
    <row r="4" spans="1:33" ht="26.25" customHeight="1" thickBot="1" x14ac:dyDescent="0.3">
      <c r="A4" s="91"/>
      <c r="B4" s="34" t="s">
        <v>8</v>
      </c>
      <c r="C4" s="35" t="s">
        <v>9</v>
      </c>
      <c r="D4" s="34" t="s">
        <v>8</v>
      </c>
      <c r="E4" s="35" t="s">
        <v>9</v>
      </c>
      <c r="F4" s="34" t="s">
        <v>8</v>
      </c>
      <c r="G4" s="35" t="s">
        <v>9</v>
      </c>
      <c r="H4" s="58" t="s">
        <v>8</v>
      </c>
      <c r="I4" s="34" t="s">
        <v>8</v>
      </c>
      <c r="J4" s="35" t="s">
        <v>9</v>
      </c>
      <c r="K4" s="31" t="s">
        <v>8</v>
      </c>
      <c r="L4" s="65" t="s">
        <v>9</v>
      </c>
      <c r="M4" s="34" t="s">
        <v>8</v>
      </c>
      <c r="N4" s="35" t="s">
        <v>9</v>
      </c>
      <c r="O4" s="34" t="s">
        <v>8</v>
      </c>
      <c r="P4" s="35" t="s">
        <v>9</v>
      </c>
      <c r="Q4" s="31" t="s">
        <v>8</v>
      </c>
      <c r="R4" s="23" t="s">
        <v>9</v>
      </c>
      <c r="S4" s="23" t="s">
        <v>8</v>
      </c>
      <c r="T4" s="65" t="s">
        <v>9</v>
      </c>
      <c r="U4" s="34" t="s">
        <v>8</v>
      </c>
      <c r="V4" s="35" t="s">
        <v>9</v>
      </c>
      <c r="W4" s="76" t="s">
        <v>8</v>
      </c>
      <c r="X4" s="77" t="s">
        <v>9</v>
      </c>
      <c r="Y4" s="76" t="s">
        <v>8</v>
      </c>
      <c r="Z4" s="77" t="s">
        <v>9</v>
      </c>
      <c r="AA4" s="34" t="s">
        <v>8</v>
      </c>
      <c r="AB4" s="35" t="s">
        <v>9</v>
      </c>
      <c r="AC4" s="85" t="s">
        <v>8</v>
      </c>
      <c r="AD4" s="86" t="s">
        <v>9</v>
      </c>
      <c r="AE4" s="96"/>
    </row>
    <row r="5" spans="1:33" ht="31.5" customHeight="1" x14ac:dyDescent="0.25">
      <c r="A5" s="26" t="s">
        <v>10</v>
      </c>
      <c r="B5" s="36">
        <f>B6+B9</f>
        <v>17683348</v>
      </c>
      <c r="C5" s="37">
        <f t="shared" ref="C5:I5" si="0">C6+C9</f>
        <v>13734849</v>
      </c>
      <c r="D5" s="36">
        <f>D6+D9</f>
        <v>344178</v>
      </c>
      <c r="E5" s="37">
        <f t="shared" si="0"/>
        <v>2803789</v>
      </c>
      <c r="F5" s="36">
        <f t="shared" si="0"/>
        <v>268880</v>
      </c>
      <c r="G5" s="37">
        <f>G6+G9</f>
        <v>72945</v>
      </c>
      <c r="H5" s="59">
        <f t="shared" si="0"/>
        <v>0</v>
      </c>
      <c r="I5" s="36">
        <f t="shared" si="0"/>
        <v>261277</v>
      </c>
      <c r="J5" s="37">
        <f>J6+J9</f>
        <v>87495</v>
      </c>
      <c r="K5" s="32">
        <f>K9</f>
        <v>0</v>
      </c>
      <c r="L5" s="6">
        <f>L9</f>
        <v>0</v>
      </c>
      <c r="M5" s="36">
        <f>M9</f>
        <v>398</v>
      </c>
      <c r="N5" s="37">
        <f>N9</f>
        <v>2822</v>
      </c>
      <c r="O5" s="36">
        <f t="shared" ref="O5:R5" si="1">O9</f>
        <v>2739</v>
      </c>
      <c r="P5" s="37">
        <f>P9</f>
        <v>0</v>
      </c>
      <c r="Q5" s="32">
        <f t="shared" si="1"/>
        <v>0</v>
      </c>
      <c r="R5" s="1">
        <f t="shared" si="1"/>
        <v>0</v>
      </c>
      <c r="S5" s="6">
        <f>S9</f>
        <v>0</v>
      </c>
      <c r="T5" s="6">
        <f>T6</f>
        <v>0</v>
      </c>
      <c r="U5" s="72">
        <f>U9</f>
        <v>103871</v>
      </c>
      <c r="V5" s="37">
        <f>V9</f>
        <v>0</v>
      </c>
      <c r="W5" s="72">
        <v>0</v>
      </c>
      <c r="X5" s="37">
        <f>X9</f>
        <v>0</v>
      </c>
      <c r="Y5" s="72">
        <f>Y9</f>
        <v>296264</v>
      </c>
      <c r="Z5" s="37">
        <f>Z9</f>
        <v>6003</v>
      </c>
      <c r="AA5" s="72">
        <f t="shared" ref="AA5" si="2">AA9</f>
        <v>2766</v>
      </c>
      <c r="AB5" s="37">
        <f>AB9</f>
        <v>0</v>
      </c>
      <c r="AC5" s="72">
        <f t="shared" ref="AC5:AD5" si="3">AC9</f>
        <v>0</v>
      </c>
      <c r="AD5" s="37">
        <f t="shared" si="3"/>
        <v>0</v>
      </c>
      <c r="AE5" s="80">
        <f>AE6+AE9</f>
        <v>35671624</v>
      </c>
    </row>
    <row r="6" spans="1:33" x14ac:dyDescent="0.25">
      <c r="A6" s="27" t="s">
        <v>11</v>
      </c>
      <c r="B6" s="38">
        <f>B7+B8</f>
        <v>2152564</v>
      </c>
      <c r="C6" s="39">
        <f t="shared" ref="C6:H6" si="4">C7+C8</f>
        <v>11013006</v>
      </c>
      <c r="D6" s="38">
        <f t="shared" si="4"/>
        <v>186661</v>
      </c>
      <c r="E6" s="39">
        <f t="shared" si="4"/>
        <v>2489794</v>
      </c>
      <c r="F6" s="38">
        <f t="shared" si="4"/>
        <v>196088</v>
      </c>
      <c r="G6" s="39">
        <f t="shared" si="4"/>
        <v>31739</v>
      </c>
      <c r="H6" s="33">
        <f t="shared" si="4"/>
        <v>0</v>
      </c>
      <c r="I6" s="38"/>
      <c r="J6" s="39"/>
      <c r="K6" s="33"/>
      <c r="L6" s="4"/>
      <c r="M6" s="38"/>
      <c r="N6" s="39"/>
      <c r="O6" s="38"/>
      <c r="P6" s="39"/>
      <c r="Q6" s="67"/>
      <c r="R6" s="15"/>
      <c r="S6" s="4"/>
      <c r="T6" s="4">
        <f>T7</f>
        <v>0</v>
      </c>
      <c r="U6" s="38"/>
      <c r="V6" s="39"/>
      <c r="W6" s="38"/>
      <c r="X6" s="39"/>
      <c r="Y6" s="38"/>
      <c r="Z6" s="39"/>
      <c r="AA6" s="38"/>
      <c r="AB6" s="39"/>
      <c r="AC6" s="38"/>
      <c r="AD6" s="39"/>
      <c r="AE6" s="81">
        <f>AE7+AE8</f>
        <v>16069852</v>
      </c>
    </row>
    <row r="7" spans="1:33" x14ac:dyDescent="0.25">
      <c r="A7" s="27" t="s">
        <v>12</v>
      </c>
      <c r="B7" s="40">
        <v>2121484</v>
      </c>
      <c r="C7" s="41">
        <v>10629416</v>
      </c>
      <c r="D7" s="40">
        <v>186661</v>
      </c>
      <c r="E7" s="42">
        <v>2478237</v>
      </c>
      <c r="F7" s="53">
        <v>196088</v>
      </c>
      <c r="G7" s="41">
        <v>31739</v>
      </c>
      <c r="H7" s="51"/>
      <c r="I7" s="61"/>
      <c r="J7" s="62"/>
      <c r="K7" s="51"/>
      <c r="L7" s="2"/>
      <c r="M7" s="61"/>
      <c r="N7" s="62"/>
      <c r="O7" s="61"/>
      <c r="P7" s="62"/>
      <c r="Q7" s="68"/>
      <c r="R7" s="16"/>
      <c r="S7" s="2"/>
      <c r="T7" s="12"/>
      <c r="U7" s="61"/>
      <c r="V7" s="62"/>
      <c r="W7" s="61"/>
      <c r="X7" s="62"/>
      <c r="Y7" s="61"/>
      <c r="Z7" s="62"/>
      <c r="AA7" s="61"/>
      <c r="AB7" s="62"/>
      <c r="AC7" s="61"/>
      <c r="AD7" s="62"/>
      <c r="AE7" s="81">
        <f>B7+C7+D7+E7+F7+G7+I7+J7+T7</f>
        <v>15643625</v>
      </c>
    </row>
    <row r="8" spans="1:33" x14ac:dyDescent="0.25">
      <c r="A8" s="27" t="s">
        <v>13</v>
      </c>
      <c r="B8" s="40">
        <v>31080</v>
      </c>
      <c r="C8" s="42">
        <v>383590</v>
      </c>
      <c r="D8" s="49">
        <v>0</v>
      </c>
      <c r="E8" s="42">
        <v>11557</v>
      </c>
      <c r="F8" s="54">
        <v>0</v>
      </c>
      <c r="G8" s="42">
        <v>0</v>
      </c>
      <c r="H8" s="33"/>
      <c r="I8" s="38"/>
      <c r="J8" s="39"/>
      <c r="K8" s="33"/>
      <c r="L8" s="4"/>
      <c r="M8" s="38"/>
      <c r="N8" s="39"/>
      <c r="O8" s="38"/>
      <c r="P8" s="39"/>
      <c r="Q8" s="67"/>
      <c r="R8" s="15"/>
      <c r="S8" s="4"/>
      <c r="T8" s="22"/>
      <c r="U8" s="38"/>
      <c r="V8" s="39"/>
      <c r="W8" s="38"/>
      <c r="X8" s="39"/>
      <c r="Y8" s="38"/>
      <c r="Z8" s="39"/>
      <c r="AA8" s="38"/>
      <c r="AB8" s="39"/>
      <c r="AC8" s="38"/>
      <c r="AD8" s="39"/>
      <c r="AE8" s="81">
        <f>B8+C8+D8+E8+F8+G8</f>
        <v>426227</v>
      </c>
    </row>
    <row r="9" spans="1:33" ht="15.75" thickBot="1" x14ac:dyDescent="0.3">
      <c r="A9" s="28" t="s">
        <v>14</v>
      </c>
      <c r="B9" s="43">
        <v>15530784</v>
      </c>
      <c r="C9" s="44">
        <v>2721843</v>
      </c>
      <c r="D9" s="43">
        <v>157517</v>
      </c>
      <c r="E9" s="44">
        <v>313995</v>
      </c>
      <c r="F9" s="55">
        <v>72792</v>
      </c>
      <c r="G9" s="44">
        <v>41206</v>
      </c>
      <c r="H9" s="48"/>
      <c r="I9" s="55">
        <v>261277</v>
      </c>
      <c r="J9" s="44">
        <v>87495</v>
      </c>
      <c r="K9" s="48">
        <v>0</v>
      </c>
      <c r="L9" s="5">
        <v>0</v>
      </c>
      <c r="M9" s="55">
        <v>398</v>
      </c>
      <c r="N9" s="44">
        <v>2822</v>
      </c>
      <c r="O9" s="55">
        <v>2739</v>
      </c>
      <c r="P9" s="44">
        <v>0</v>
      </c>
      <c r="Q9" s="69">
        <v>0</v>
      </c>
      <c r="R9" s="17">
        <v>0</v>
      </c>
      <c r="S9" s="7"/>
      <c r="T9" s="11"/>
      <c r="U9" s="73">
        <v>103871</v>
      </c>
      <c r="V9" s="78">
        <v>0</v>
      </c>
      <c r="W9" s="73">
        <v>0</v>
      </c>
      <c r="X9" s="78">
        <v>0</v>
      </c>
      <c r="Y9" s="73">
        <v>296264</v>
      </c>
      <c r="Z9" s="78">
        <v>6003</v>
      </c>
      <c r="AA9" s="73">
        <v>2766</v>
      </c>
      <c r="AB9" s="78">
        <v>0</v>
      </c>
      <c r="AC9" s="73">
        <v>0</v>
      </c>
      <c r="AD9" s="78">
        <v>0</v>
      </c>
      <c r="AE9" s="82">
        <f>SUM(B9:AD9)</f>
        <v>19601772</v>
      </c>
    </row>
    <row r="10" spans="1:33" ht="31.5" customHeight="1" thickBot="1" x14ac:dyDescent="0.3">
      <c r="A10" s="29" t="s">
        <v>15</v>
      </c>
      <c r="B10" s="45">
        <v>1804331</v>
      </c>
      <c r="C10" s="46">
        <v>1083060</v>
      </c>
      <c r="D10" s="50">
        <v>0</v>
      </c>
      <c r="E10" s="46">
        <v>201345</v>
      </c>
      <c r="F10" s="56"/>
      <c r="G10" s="57"/>
      <c r="H10" s="52"/>
      <c r="I10" s="63"/>
      <c r="J10" s="64"/>
      <c r="K10" s="52"/>
      <c r="L10" s="3"/>
      <c r="M10" s="63"/>
      <c r="N10" s="64"/>
      <c r="O10" s="63"/>
      <c r="P10" s="64"/>
      <c r="Q10" s="70"/>
      <c r="R10" s="19"/>
      <c r="S10" s="8"/>
      <c r="T10" s="9"/>
      <c r="U10" s="74">
        <v>5280</v>
      </c>
      <c r="V10" s="75"/>
      <c r="W10" s="79"/>
      <c r="X10" s="75"/>
      <c r="Y10" s="79"/>
      <c r="Z10" s="75"/>
      <c r="AA10" s="74">
        <v>0</v>
      </c>
      <c r="AB10" s="75"/>
      <c r="AC10" s="79"/>
      <c r="AD10" s="75"/>
      <c r="AE10" s="83">
        <f>B10+C10+E10+S10+U10</f>
        <v>3094016</v>
      </c>
    </row>
    <row r="11" spans="1:33" ht="31.5" customHeight="1" thickBot="1" x14ac:dyDescent="0.3">
      <c r="A11" s="30" t="s">
        <v>16</v>
      </c>
      <c r="B11" s="47">
        <f>B5+B10</f>
        <v>19487679</v>
      </c>
      <c r="C11" s="14">
        <f>C5+C10</f>
        <v>14817909</v>
      </c>
      <c r="D11" s="47">
        <f>D5+D10</f>
        <v>344178</v>
      </c>
      <c r="E11" s="14">
        <f>E5+E10</f>
        <v>3005134</v>
      </c>
      <c r="F11" s="47">
        <f>F5+F10</f>
        <v>268880</v>
      </c>
      <c r="G11" s="14">
        <f t="shared" ref="G11:I11" si="5">G5+G10</f>
        <v>72945</v>
      </c>
      <c r="H11" s="60">
        <f t="shared" si="5"/>
        <v>0</v>
      </c>
      <c r="I11" s="47">
        <f t="shared" si="5"/>
        <v>261277</v>
      </c>
      <c r="J11" s="14">
        <f>J5+J10</f>
        <v>87495</v>
      </c>
      <c r="K11" s="18">
        <f>K5+K9</f>
        <v>0</v>
      </c>
      <c r="L11" s="66">
        <f>L5+L10</f>
        <v>0</v>
      </c>
      <c r="M11" s="47">
        <f>M5+M10</f>
        <v>398</v>
      </c>
      <c r="N11" s="14">
        <f>N9+N10</f>
        <v>2822</v>
      </c>
      <c r="O11" s="47">
        <f>O5+O10</f>
        <v>2739</v>
      </c>
      <c r="P11" s="14">
        <f>P5+P10</f>
        <v>0</v>
      </c>
      <c r="Q11" s="71">
        <f>Q5+Q10</f>
        <v>0</v>
      </c>
      <c r="R11" s="20">
        <f>R5+R10</f>
        <v>0</v>
      </c>
      <c r="S11" s="18">
        <f>S10+S5</f>
        <v>0</v>
      </c>
      <c r="T11" s="66">
        <f>T7</f>
        <v>0</v>
      </c>
      <c r="U11" s="47">
        <f>U10+U5</f>
        <v>109151</v>
      </c>
      <c r="V11" s="14">
        <f t="shared" ref="V11" si="6">V7</f>
        <v>0</v>
      </c>
      <c r="W11" s="47">
        <f>W9</f>
        <v>0</v>
      </c>
      <c r="X11" s="14">
        <f>X9</f>
        <v>0</v>
      </c>
      <c r="Y11" s="47">
        <f>Y9</f>
        <v>296264</v>
      </c>
      <c r="Z11" s="14">
        <f t="shared" ref="Z11" si="7">Z9</f>
        <v>6003</v>
      </c>
      <c r="AA11" s="47">
        <f>AA9</f>
        <v>2766</v>
      </c>
      <c r="AB11" s="14">
        <f>AB9</f>
        <v>0</v>
      </c>
      <c r="AC11" s="47">
        <f>AC9</f>
        <v>0</v>
      </c>
      <c r="AD11" s="14">
        <f>AD9</f>
        <v>0</v>
      </c>
      <c r="AE11" s="84">
        <f>AE5+AE10</f>
        <v>38765640</v>
      </c>
      <c r="AF11" s="21"/>
      <c r="AG11" s="13"/>
    </row>
    <row r="12" spans="1:33" x14ac:dyDescent="0.25">
      <c r="B12" s="10"/>
      <c r="E12" s="10"/>
      <c r="AE12" s="10"/>
    </row>
    <row r="13" spans="1:33" x14ac:dyDescent="0.25">
      <c r="AE13" s="10"/>
    </row>
    <row r="14" spans="1:33" x14ac:dyDescent="0.25">
      <c r="AE14" s="10"/>
    </row>
  </sheetData>
  <mergeCells count="17">
    <mergeCell ref="Y3:Z3"/>
    <mergeCell ref="AA3:AB3"/>
    <mergeCell ref="AC3:AD3"/>
    <mergeCell ref="A1:AE1"/>
    <mergeCell ref="A3:A4"/>
    <mergeCell ref="B3:C3"/>
    <mergeCell ref="D3:E3"/>
    <mergeCell ref="F3:G3"/>
    <mergeCell ref="I3:J3"/>
    <mergeCell ref="AE3:AE4"/>
    <mergeCell ref="O3:P3"/>
    <mergeCell ref="S3:T3"/>
    <mergeCell ref="U3:V3"/>
    <mergeCell ref="Q3:R3"/>
    <mergeCell ref="M3:N3"/>
    <mergeCell ref="K3:L3"/>
    <mergeCell ref="W3:X3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2023-02-21T07:15:44Z</cp:lastPrinted>
  <dcterms:created xsi:type="dcterms:W3CDTF">2015-12-08T13:15:50Z</dcterms:created>
  <dcterms:modified xsi:type="dcterms:W3CDTF">2023-06-20T12:23:11Z</dcterms:modified>
</cp:coreProperties>
</file>