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(потребит.)'!$A$1:$I$12</definedName>
  </definedNames>
  <calcPr fullCalcOnLoad="1"/>
</workbook>
</file>

<file path=xl/sharedStrings.xml><?xml version="1.0" encoding="utf-8"?>
<sst xmlns="http://schemas.openxmlformats.org/spreadsheetml/2006/main" count="21" uniqueCount="16">
  <si>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</si>
  <si>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</si>
  <si>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</si>
  <si>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</si>
  <si>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</si>
  <si>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</si>
  <si>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</si>
  <si>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</si>
  <si>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</si>
  <si>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</si>
  <si>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</si>
  <si>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</si>
  <si>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</si>
  <si>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</si>
  <si>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январе  2013 г. 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</si>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</sst>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29.75390625" style="0" customWidth="1"/>
    <col min="2" max="3" width="13.375" style="0" customWidth="1"/>
    <col min="4" max="5" width="13.875" style="0" customWidth="1"/>
    <col min="6" max="6" width="11.25390625" style="0" customWidth="1"/>
    <col min="7" max="7" width="13.375" style="0" customWidth="1"/>
    <col min="8" max="8" width="12.625" style="0" customWidth="1"/>
    <col min="9" max="9" width="12.00390625" style="0" customWidth="1"/>
    <col min="11" max="11" width="12.875" style="0" customWidth="1"/>
    <col min="12" max="13" width="10.125" style="0" bestFit="1" customWidth="1"/>
    <col min="14" max="14" width="11.125" style="0" bestFit="1" customWidth="1"/>
  </cols>
  <sheetData>
    <row r="2" spans="1:9" s="1" customFormat="1" ht="48" customHeight="1">
      <c r="A2" s="44" t="s">
        <v>14</v>
      </c>
      <c r="B2" s="44"/>
      <c r="C2" s="44"/>
      <c r="D2" s="44"/>
      <c r="E2" s="44"/>
      <c r="F2" s="44"/>
      <c r="G2" s="44"/>
      <c r="H2" s="44"/>
      <c r="I2" s="44"/>
    </row>
    <row r="3" spans="1:9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</row>
    <row r="4" spans="1:9" ht="57" customHeight="1">
      <c r="A4" s="45" t="s">
        <v>0</v>
      </c>
      <c r="B4" s="49" t="s">
        <v>1</v>
      </c>
      <c r="C4" s="50"/>
      <c r="D4" s="49" t="s">
        <v>2</v>
      </c>
      <c r="E4" s="50"/>
      <c r="F4" s="49" t="s">
        <v>15</v>
      </c>
      <c r="G4" s="50"/>
      <c r="H4" s="34" t="s">
        <v>12</v>
      </c>
      <c r="I4" s="47" t="s">
        <v>3</v>
      </c>
    </row>
    <row r="5" spans="1:9" ht="26.25" customHeight="1" thickBot="1">
      <c r="A5" s="46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48"/>
    </row>
    <row r="6" spans="1:9" ht="13.5" customHeight="1">
      <c r="A6" s="17" t="s">
        <v>9</v>
      </c>
      <c r="B6" s="18">
        <f aca="true" t="shared" si="0" ref="B6:G6">B7+B10</f>
        <v>25932424</v>
      </c>
      <c r="C6" s="18">
        <f t="shared" si="0"/>
        <v>17184095</v>
      </c>
      <c r="D6" s="18">
        <f t="shared" si="0"/>
        <v>351155</v>
      </c>
      <c r="E6" s="18">
        <f t="shared" si="0"/>
        <v>4401751</v>
      </c>
      <c r="F6" s="18">
        <f t="shared" si="0"/>
        <v>242348</v>
      </c>
      <c r="G6" s="18">
        <f t="shared" si="0"/>
        <v>304011</v>
      </c>
      <c r="H6" s="18">
        <f>H10</f>
        <v>111000</v>
      </c>
      <c r="I6" s="19">
        <f>I7+I10</f>
        <v>48526784</v>
      </c>
    </row>
    <row r="7" spans="1:9" ht="12.75">
      <c r="A7" s="11" t="s">
        <v>5</v>
      </c>
      <c r="B7" s="4">
        <f aca="true" t="shared" si="1" ref="B7:G7">B8+B9</f>
        <v>2443013</v>
      </c>
      <c r="C7" s="4">
        <f t="shared" si="1"/>
        <v>13104741</v>
      </c>
      <c r="D7" s="4">
        <f t="shared" si="1"/>
        <v>294851</v>
      </c>
      <c r="E7" s="4">
        <f t="shared" si="1"/>
        <v>3945319</v>
      </c>
      <c r="F7" s="39">
        <f t="shared" si="1"/>
        <v>111665</v>
      </c>
      <c r="G7" s="39">
        <f t="shared" si="1"/>
        <v>257681</v>
      </c>
      <c r="H7" s="35">
        <v>0</v>
      </c>
      <c r="I7" s="12">
        <f>I8+I9</f>
        <v>20157270</v>
      </c>
    </row>
    <row r="8" spans="1:14" ht="12.75">
      <c r="A8" s="13" t="s">
        <v>6</v>
      </c>
      <c r="B8" s="3">
        <f>1877853+521660</f>
        <v>2399513</v>
      </c>
      <c r="C8" s="3">
        <f>12410561+481904</f>
        <v>12892465</v>
      </c>
      <c r="D8" s="2">
        <f>285320+9531</f>
        <v>294851</v>
      </c>
      <c r="E8" s="2">
        <f>3283239+662080</f>
        <v>3945319</v>
      </c>
      <c r="F8" s="40">
        <v>111665</v>
      </c>
      <c r="G8" s="40">
        <f>216843+37164</f>
        <v>254007</v>
      </c>
      <c r="H8" s="36">
        <v>0</v>
      </c>
      <c r="I8" s="12">
        <f>B8+C8+D8+E8+F8+G8</f>
        <v>19897820</v>
      </c>
      <c r="K8" s="6"/>
      <c r="M8" s="6"/>
      <c r="N8" s="6"/>
    </row>
    <row r="9" spans="1:14" ht="12.75">
      <c r="A9" s="13" t="s">
        <v>7</v>
      </c>
      <c r="B9" s="3">
        <v>43500</v>
      </c>
      <c r="C9" s="5">
        <v>212276</v>
      </c>
      <c r="D9" s="4">
        <v>0</v>
      </c>
      <c r="E9" s="4">
        <v>0</v>
      </c>
      <c r="F9" s="39">
        <v>0</v>
      </c>
      <c r="G9" s="39">
        <v>3674</v>
      </c>
      <c r="H9" s="35">
        <v>0</v>
      </c>
      <c r="I9" s="12">
        <f>B9+C9+D9+E9+F9+G9</f>
        <v>259450</v>
      </c>
      <c r="M9" s="6"/>
      <c r="N9" s="6"/>
    </row>
    <row r="10" spans="1:9" s="7" customFormat="1" ht="13.5" thickBot="1">
      <c r="A10" s="20" t="s">
        <v>8</v>
      </c>
      <c r="B10" s="22">
        <f>19535059+3954352</f>
        <v>23489411</v>
      </c>
      <c r="C10" s="23">
        <f>3348599+730755</f>
        <v>4079354</v>
      </c>
      <c r="D10" s="21">
        <f>35631+20673</f>
        <v>56304</v>
      </c>
      <c r="E10" s="21">
        <f>390490+65942</f>
        <v>456432</v>
      </c>
      <c r="F10" s="33">
        <v>130683</v>
      </c>
      <c r="G10" s="33">
        <v>46330</v>
      </c>
      <c r="H10" s="33">
        <v>111000</v>
      </c>
      <c r="I10" s="14">
        <f>B10+C10+D10+E10+H10+F10+G10</f>
        <v>28369514</v>
      </c>
    </row>
    <row r="11" spans="1:9" s="7" customFormat="1" ht="39.75" customHeight="1" thickBot="1">
      <c r="A11" s="28" t="s">
        <v>11</v>
      </c>
      <c r="B11" s="30">
        <v>1935328</v>
      </c>
      <c r="C11" s="30">
        <v>2757959</v>
      </c>
      <c r="D11" s="29">
        <v>0</v>
      </c>
      <c r="E11" s="31">
        <v>265046</v>
      </c>
      <c r="F11" s="41">
        <v>0</v>
      </c>
      <c r="G11" s="41">
        <v>0</v>
      </c>
      <c r="H11" s="37">
        <v>0</v>
      </c>
      <c r="I11" s="32">
        <f>B11+C11+E11</f>
        <v>4958333</v>
      </c>
    </row>
    <row r="12" spans="1:9" s="7" customFormat="1" ht="26.25" thickBot="1">
      <c r="A12" s="24" t="s">
        <v>10</v>
      </c>
      <c r="B12" s="25">
        <f aca="true" t="shared" si="2" ref="B12:G12">B6+B11</f>
        <v>27867752</v>
      </c>
      <c r="C12" s="25">
        <f t="shared" si="2"/>
        <v>19942054</v>
      </c>
      <c r="D12" s="26">
        <f t="shared" si="2"/>
        <v>351155</v>
      </c>
      <c r="E12" s="26">
        <f t="shared" si="2"/>
        <v>4666797</v>
      </c>
      <c r="F12" s="26">
        <f t="shared" si="2"/>
        <v>242348</v>
      </c>
      <c r="G12" s="26">
        <f t="shared" si="2"/>
        <v>304011</v>
      </c>
      <c r="H12" s="26">
        <f>H6</f>
        <v>111000</v>
      </c>
      <c r="I12" s="27">
        <f>SUM(B12:H12)</f>
        <v>53485117</v>
      </c>
    </row>
    <row r="13" ht="12.75">
      <c r="I13" s="16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14.2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38"/>
      <c r="B16" s="8"/>
      <c r="C16" s="8"/>
      <c r="D16" s="42"/>
      <c r="E16" s="43"/>
      <c r="F16" s="43"/>
      <c r="G16" s="43"/>
      <c r="H16" s="43"/>
      <c r="I16" s="43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 customHeight="1">
      <c r="A21" s="9"/>
      <c r="B21" s="9"/>
      <c r="C21" s="9"/>
      <c r="D21" s="9"/>
      <c r="E21" s="9"/>
      <c r="F21" s="9"/>
      <c r="G21" s="9"/>
      <c r="H21" s="9"/>
      <c r="I21" s="9"/>
    </row>
  </sheetData>
  <sheetProtection/>
  <mergeCells count="7">
    <mergeCell ref="D16:I16"/>
    <mergeCell ref="A2:I2"/>
    <mergeCell ref="A4:A5"/>
    <mergeCell ref="I4:I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2013-02-18T05:09:24Z</cp:lastPrinted>
  <dcterms:created xsi:type="dcterms:W3CDTF">2010-09-08T05:48:31Z</dcterms:created>
  <dcterms:modified xsi:type="dcterms:W3CDTF">2013-05-15T10:04:20Z</dcterms:modified>
  <cp:category/>
  <cp:version/>
  <cp:contentType/>
  <cp:contentStatus/>
</cp:coreProperties>
</file>